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9.xml" ContentType="application/vnd.openxmlformats-officedocument.drawingml.chart+xml"/>
  <Override PartName="/xl/drawings/drawing35.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23223\Desktop\"/>
    </mc:Choice>
  </mc:AlternateContent>
  <xr:revisionPtr revIDLastSave="0" documentId="13_ncr:1_{F5D1C306-047C-4704-B98E-2E97CC49DA3A}" xr6:coauthVersionLast="47" xr6:coauthVersionMax="47" xr10:uidLastSave="{00000000-0000-0000-0000-000000000000}"/>
  <bookViews>
    <workbookView xWindow="-120" yWindow="-120" windowWidth="29040" windowHeight="15840" tabRatio="900" xr2:uid="{00000000-000D-0000-FFFF-FFFF00000000}"/>
  </bookViews>
  <sheets>
    <sheet name="cover page" sheetId="72" r:id="rId1"/>
    <sheet name="CONTENTS" sheetId="60" r:id="rId2"/>
    <sheet name="Preface" sheetId="65" r:id="rId3"/>
    <sheet name="Introduction" sheetId="66" r:id="rId4"/>
    <sheet name="Executive Summary 1" sheetId="87" r:id="rId5"/>
    <sheet name="Executive Summary 2" sheetId="88" r:id="rId6"/>
    <sheet name="Executive Summary 3" sheetId="84" r:id="rId7"/>
    <sheet name="Executive Summary 4" sheetId="90"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Figure 6" sheetId="79" r:id="rId25"/>
    <sheet name="12" sheetId="74" r:id="rId26"/>
    <sheet name="Figure 7" sheetId="55" r:id="rId27"/>
    <sheet name="13" sheetId="56" r:id="rId28"/>
    <sheet name="Figure 8" sheetId="77" r:id="rId29"/>
    <sheet name="14" sheetId="16" r:id="rId30"/>
    <sheet name="Figure 9" sheetId="64" r:id="rId31"/>
    <sheet name="Figure 10" sheetId="76" r:id="rId32"/>
    <sheet name="15" sheetId="91" r:id="rId33"/>
    <sheet name="Figure 11" sheetId="92" r:id="rId34"/>
    <sheet name="Figure 12" sheetId="9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5">'12'!$A$1:$E$17</definedName>
    <definedName name="_xlnm.Print_Area" localSheetId="27">'13'!$A$1:$E$24</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'9'!$A$1:$M$22</definedName>
    <definedName name="_xlnm.Print_Area" localSheetId="1">CONTENTS!$A$1:$E$33</definedName>
    <definedName name="_xlnm.Print_Area" localSheetId="0">'cover page'!$A$1:$AL$34</definedName>
    <definedName name="_xlnm.Print_Area" localSheetId="4">'Executive Summary 1'!$A$1:$AN$29</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4'!$A$1:$O$19</definedName>
    <definedName name="_xlnm.Print_Area" localSheetId="22">'Figure 5'!$A$1:$M$30</definedName>
    <definedName name="_xlnm.Print_Area" localSheetId="24">'Figure 6'!$A$1:$H$28</definedName>
    <definedName name="_xlnm.Print_Area" localSheetId="26">'Figure 7'!$A$1:$N$31</definedName>
    <definedName name="_xlnm.Print_Area" localSheetId="28">'Figure 8'!$A$1:$J$28</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6" l="1"/>
  <c r="E15" i="16"/>
  <c r="C15" i="16"/>
  <c r="B15" i="16"/>
  <c r="C11" i="50"/>
  <c r="B11" i="50"/>
  <c r="D11" i="50" s="1"/>
  <c r="F15" i="8"/>
  <c r="E15" i="8"/>
  <c r="C15" i="8"/>
  <c r="B15" i="8"/>
  <c r="C13" i="7"/>
  <c r="B13" i="7"/>
  <c r="C13" i="6"/>
  <c r="B13" i="6"/>
  <c r="C13" i="5"/>
  <c r="B13" i="5"/>
  <c r="C15" i="56" l="1"/>
  <c r="B16" i="16" l="1"/>
  <c r="J21" i="53"/>
  <c r="I21" i="53"/>
  <c r="D10" i="50" l="1"/>
  <c r="D12" i="50" l="1"/>
  <c r="J14" i="53"/>
  <c r="I14" i="53"/>
  <c r="H14" i="53"/>
  <c r="E14" i="53"/>
  <c r="J15" i="53"/>
  <c r="I15" i="53"/>
  <c r="H15" i="53"/>
  <c r="E15" i="53"/>
  <c r="K15" i="53" l="1"/>
  <c r="K14" i="53"/>
  <c r="G17" i="91" l="1"/>
  <c r="F17" i="91"/>
  <c r="D17" i="91"/>
  <c r="C17" i="91"/>
  <c r="J16" i="91"/>
  <c r="I16" i="91"/>
  <c r="H16" i="91"/>
  <c r="E16" i="91"/>
  <c r="J15" i="91"/>
  <c r="I15" i="91"/>
  <c r="H15" i="91"/>
  <c r="E15" i="91"/>
  <c r="J14" i="91"/>
  <c r="I14" i="91"/>
  <c r="H14" i="91"/>
  <c r="E14" i="91"/>
  <c r="J13" i="91"/>
  <c r="I13" i="91"/>
  <c r="H13" i="91"/>
  <c r="E13" i="91"/>
  <c r="J12" i="91"/>
  <c r="I12" i="91"/>
  <c r="H12" i="91"/>
  <c r="E12" i="91"/>
  <c r="J11" i="91"/>
  <c r="I11" i="91"/>
  <c r="H11" i="91"/>
  <c r="E11" i="91"/>
  <c r="J10" i="91"/>
  <c r="I10" i="91"/>
  <c r="H10" i="91"/>
  <c r="E10" i="91"/>
  <c r="O15" i="91" l="1"/>
  <c r="Q15" i="91" s="1"/>
  <c r="N15" i="91"/>
  <c r="P15" i="91" s="1"/>
  <c r="O11" i="91"/>
  <c r="Q11" i="91" s="1"/>
  <c r="N11" i="91"/>
  <c r="P11" i="91" s="1"/>
  <c r="O14" i="91"/>
  <c r="Q14" i="91" s="1"/>
  <c r="N14" i="91"/>
  <c r="P14" i="91" s="1"/>
  <c r="O12" i="91"/>
  <c r="Q12" i="91" s="1"/>
  <c r="N12" i="91"/>
  <c r="P12" i="91" s="1"/>
  <c r="N10" i="91"/>
  <c r="P10" i="91" s="1"/>
  <c r="O10" i="91"/>
  <c r="Q10" i="91" s="1"/>
  <c r="N16" i="91"/>
  <c r="P16" i="91" s="1"/>
  <c r="O16" i="91"/>
  <c r="Q16" i="91" s="1"/>
  <c r="O13" i="91"/>
  <c r="Q13" i="91" s="1"/>
  <c r="N13" i="91"/>
  <c r="P13" i="91" s="1"/>
  <c r="K14" i="91"/>
  <c r="K13" i="91"/>
  <c r="K12" i="91"/>
  <c r="I17" i="91"/>
  <c r="J17" i="91"/>
  <c r="E17" i="91"/>
  <c r="K11" i="91"/>
  <c r="H17" i="91"/>
  <c r="K16" i="91"/>
  <c r="K10" i="91"/>
  <c r="K15" i="91"/>
  <c r="F14" i="9"/>
  <c r="E14" i="9"/>
  <c r="C14" i="9"/>
  <c r="B14" i="9"/>
  <c r="K17" i="91" l="1"/>
  <c r="B12" i="2"/>
  <c r="K21" i="53" l="1"/>
  <c r="H21" i="53"/>
  <c r="E21" i="53"/>
  <c r="F16" i="16" l="1"/>
  <c r="E16" i="16"/>
  <c r="C16" i="16"/>
  <c r="I11" i="52"/>
  <c r="G13" i="52"/>
  <c r="C14" i="7"/>
  <c r="B14" i="7"/>
  <c r="C14" i="6"/>
  <c r="E16" i="4"/>
  <c r="E17" i="4"/>
  <c r="E15" i="4"/>
  <c r="E12" i="4"/>
  <c r="D17" i="4"/>
  <c r="D16" i="4"/>
  <c r="D15" i="4"/>
  <c r="D12" i="4"/>
  <c r="C17" i="4"/>
  <c r="C16" i="4"/>
  <c r="F12" i="2"/>
  <c r="C12" i="2"/>
  <c r="E12" i="2"/>
  <c r="D12" i="2"/>
  <c r="D18" i="4" l="1"/>
  <c r="E18" i="4"/>
  <c r="C18" i="4"/>
  <c r="H17" i="53"/>
  <c r="D11" i="74" l="1"/>
  <c r="D10" i="74"/>
  <c r="K17" i="4"/>
  <c r="J17" i="4"/>
  <c r="K16" i="4"/>
  <c r="J16" i="4"/>
  <c r="I17" i="4"/>
  <c r="H17" i="4"/>
  <c r="G17" i="4"/>
  <c r="I16" i="4"/>
  <c r="H16" i="4"/>
  <c r="G16" i="4"/>
  <c r="C12" i="74" l="1"/>
  <c r="B12" i="74"/>
  <c r="D12" i="74" l="1"/>
  <c r="D9" i="50"/>
  <c r="J12" i="4"/>
  <c r="H12" i="4"/>
  <c r="K15" i="4"/>
  <c r="I15" i="4"/>
  <c r="H15" i="4"/>
  <c r="G15" i="4"/>
  <c r="K12" i="4"/>
  <c r="I12" i="4"/>
  <c r="G12" i="4"/>
  <c r="K18" i="4" l="1"/>
  <c r="G18" i="4"/>
  <c r="J18" i="4"/>
  <c r="I18" i="4"/>
  <c r="H18" i="4"/>
  <c r="I15" i="16" l="1"/>
  <c r="H15" i="16"/>
  <c r="I14" i="16"/>
  <c r="H14" i="16"/>
  <c r="I13" i="16"/>
  <c r="H13" i="16"/>
  <c r="I12" i="16"/>
  <c r="H12" i="16"/>
  <c r="I11" i="16"/>
  <c r="H11" i="16"/>
  <c r="G15" i="16"/>
  <c r="G14" i="16"/>
  <c r="G13" i="16"/>
  <c r="G12" i="16"/>
  <c r="G11" i="16"/>
  <c r="G16" i="16"/>
  <c r="D14" i="16"/>
  <c r="D13" i="16"/>
  <c r="D12" i="16"/>
  <c r="D11" i="16"/>
  <c r="D15" i="16"/>
  <c r="J15" i="16" l="1"/>
  <c r="J13" i="16"/>
  <c r="I16" i="16"/>
  <c r="J14" i="16"/>
  <c r="J11" i="16"/>
  <c r="J12" i="16"/>
  <c r="J12" i="52"/>
  <c r="I12" i="52"/>
  <c r="J11" i="52"/>
  <c r="J10" i="52"/>
  <c r="I10" i="52"/>
  <c r="H12" i="52"/>
  <c r="H11" i="52"/>
  <c r="H10" i="52"/>
  <c r="F13" i="52"/>
  <c r="D13" i="52"/>
  <c r="C13" i="52"/>
  <c r="E12" i="52"/>
  <c r="E11" i="52"/>
  <c r="E10" i="52"/>
  <c r="J19" i="53"/>
  <c r="I19" i="53"/>
  <c r="J18" i="53"/>
  <c r="I18" i="53"/>
  <c r="J17" i="53"/>
  <c r="I17" i="53"/>
  <c r="J16" i="53"/>
  <c r="I16" i="53"/>
  <c r="J13" i="53"/>
  <c r="I13" i="53"/>
  <c r="J12" i="53"/>
  <c r="I12" i="53"/>
  <c r="H19" i="53"/>
  <c r="H18" i="53"/>
  <c r="H16" i="53"/>
  <c r="H13" i="53"/>
  <c r="H12" i="53"/>
  <c r="G20" i="53"/>
  <c r="F20" i="53"/>
  <c r="E19" i="53"/>
  <c r="E18" i="53"/>
  <c r="E17" i="53"/>
  <c r="E16" i="53"/>
  <c r="E13" i="53"/>
  <c r="E12" i="53"/>
  <c r="D20" i="53"/>
  <c r="C20" i="53"/>
  <c r="I13" i="9"/>
  <c r="H13" i="9"/>
  <c r="I12" i="9"/>
  <c r="H12" i="9"/>
  <c r="I11" i="9"/>
  <c r="H11" i="9"/>
  <c r="G13" i="9"/>
  <c r="G12" i="9"/>
  <c r="G11" i="9"/>
  <c r="D13" i="9"/>
  <c r="D12" i="9"/>
  <c r="D11"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G14" i="9" l="1"/>
  <c r="H14" i="9"/>
  <c r="I14" i="9"/>
  <c r="D14" i="9"/>
  <c r="K10" i="52"/>
  <c r="D16" i="8"/>
  <c r="I16" i="8"/>
  <c r="K12" i="52"/>
  <c r="J12" i="9"/>
  <c r="I13" i="52"/>
  <c r="J13" i="52"/>
  <c r="J13" i="9"/>
  <c r="J11" i="9"/>
  <c r="H13" i="52"/>
  <c r="J11" i="8"/>
  <c r="J13" i="8"/>
  <c r="J15" i="8"/>
  <c r="J14" i="8"/>
  <c r="D14" i="5"/>
  <c r="K16" i="53"/>
  <c r="K11" i="52"/>
  <c r="G16" i="8"/>
  <c r="J12" i="8"/>
  <c r="E20" i="53"/>
  <c r="K18" i="53"/>
  <c r="K19" i="53"/>
  <c r="D16" i="16"/>
  <c r="J16" i="16" s="1"/>
  <c r="H16" i="16"/>
  <c r="E13" i="52"/>
  <c r="J20" i="53"/>
  <c r="K17" i="53"/>
  <c r="I20" i="53"/>
  <c r="K13" i="53"/>
  <c r="H20" i="53"/>
  <c r="K12" i="53"/>
  <c r="H16" i="8"/>
  <c r="D13" i="7"/>
  <c r="D14" i="7" s="1"/>
  <c r="D13" i="6"/>
  <c r="D14" i="6" s="1"/>
  <c r="L14" i="4"/>
  <c r="L13" i="4"/>
  <c r="L11" i="4"/>
  <c r="L10" i="4"/>
  <c r="S13" i="73" s="1"/>
  <c r="F14" i="4"/>
  <c r="F13" i="4"/>
  <c r="F11" i="4"/>
  <c r="V12" i="73" s="1"/>
  <c r="F10" i="4"/>
  <c r="S12" i="73" s="1"/>
  <c r="C15" i="4"/>
  <c r="C12" i="4"/>
  <c r="J14" i="9" l="1"/>
  <c r="K13" i="52"/>
  <c r="F15" i="4"/>
  <c r="J16" i="8"/>
  <c r="F12" i="4"/>
  <c r="K20" i="53"/>
  <c r="L15" i="4"/>
  <c r="M13" i="4"/>
  <c r="M14" i="4"/>
  <c r="L16" i="4"/>
  <c r="L12" i="4"/>
  <c r="M10" i="4"/>
  <c r="M11" i="4"/>
  <c r="L17" i="4"/>
  <c r="F17" i="4"/>
  <c r="F16" i="4"/>
  <c r="V19" i="73"/>
  <c r="V18" i="73"/>
  <c r="S19" i="73"/>
  <c r="S18" i="73"/>
  <c r="V13" i="73"/>
  <c r="M15" i="4" l="1"/>
  <c r="M12" i="4"/>
  <c r="M17" i="4"/>
  <c r="L18" i="4"/>
  <c r="F18" i="4"/>
  <c r="M16" i="4"/>
  <c r="M18" i="4" l="1"/>
</calcChain>
</file>

<file path=xl/sharedStrings.xml><?xml version="1.0" encoding="utf-8"?>
<sst xmlns="http://schemas.openxmlformats.org/spreadsheetml/2006/main" count="861" uniqueCount="461">
  <si>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</si>
  <si>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</si>
  <si>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</si>
  <si>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</si>
  <si>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</si>
  <si>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</si>
  <si>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</si>
  <si>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</si>
  <si>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</si>
  <si>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</si>
  <si>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</si>
  <si>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</si>
  <si>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</si>
  <si>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</si>
  <si>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</si>
  <si>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</si>
  <si>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</si>
  <si>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</si>
  <si>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</si>
  <si>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</si>
  <si>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</si>
  <si>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</si>
  <si>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</si>
  <si>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</si>
  <si>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</si>
  <si>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</si>
  <si>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</si>
  <si>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</si>
  <si>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</si>
  <si>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</si>
  <si>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</si>
  <si>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</si>
  <si>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</si>
  <si>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</si>
  <si>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</si>
  <si>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</si>
  <si>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</si>
  <si>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</si>
  <si>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</si>
  <si>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</si>
  <si>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</si>
  <si>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</si>
  <si>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</si>
  <si>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</si>
  <si>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</si>
  <si>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</si>
  <si>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</si>
  <si>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</si>
  <si>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</si>
  <si>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</si>
  <si>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</si>
  <si>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</si>
  <si>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</si>
  <si>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</si>
  <si>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</si>
  <si>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</si>
  <si>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</si>
  <si>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</si>
  <si>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</si>
  <si>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</si>
  <si>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</si>
  <si>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</si>
  <si>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</si>
  <si>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</si>
  <si>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</si>
  <si>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</si>
  <si>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</si>
  <si>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</si>
  <si>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</si>
  <si>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</si>
  <si>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</si>
  <si>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</si>
  <si>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</si>
  <si>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</si>
  <si>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</si>
  <si>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</si>
  <si>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</si>
  <si>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</si>
  <si>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</si>
  <si>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</si>
  <si>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</si>
  <si>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</si>
  <si>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</si>
  <si>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</si>
  <si>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</si>
  <si>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</si>
  <si>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</si>
  <si>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</si>
  <si>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ذكور Males</t>
  </si>
  <si>
    <t>Reasons for unemployment</t>
  </si>
  <si>
    <t>Lack of Job Opportunities</t>
  </si>
  <si>
    <t>مجموع الأفراد</t>
  </si>
  <si>
    <t>Total Repetitions (could be more than 1)</t>
  </si>
  <si>
    <t>Lack of Experience</t>
  </si>
  <si>
    <t>Lack of Suitable Work</t>
  </si>
  <si>
    <t>Lack of Adequate Academic Qualifications</t>
  </si>
  <si>
    <t>Others</t>
  </si>
  <si>
    <t>راغب Willing</t>
  </si>
  <si>
    <t>غير راغب Not Willing</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</si>
  <si>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</si>
  <si>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</si>
  <si>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</si>
  <si>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</si>
  <si>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</si>
  <si>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</si>
  <si>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</si>
  <si>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</si>
  <si>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</si>
  <si>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</si>
  <si>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</si>
  <si>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</si>
  <si>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</si>
  <si>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</si>
  <si>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</si>
  <si>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</si>
  <si>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</si>
  <si>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</si>
  <si>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</si>
  <si>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</si>
  <si>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</si>
  <si>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</si>
  <si>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</si>
  <si>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</si>
  <si>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</si>
  <si>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</si>
  <si>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</si>
  <si>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</si>
  <si>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</si>
  <si>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</si>
  <si>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</si>
  <si>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</si>
  <si>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</si>
  <si>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</si>
  <si>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</si>
  <si>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</si>
  <si>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</si>
  <si>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</si>
  <si>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</si>
  <si>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</si>
  <si>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</si>
  <si>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</si>
  <si>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</si>
  <si>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</si>
  <si>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</si>
  <si>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</si>
  <si>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</si>
  <si>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</si>
  <si>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</si>
  <si>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</si>
  <si>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</si>
  <si>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</si>
  <si>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</si>
  <si>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</si>
  <si>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</si>
  <si>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</si>
  <si>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</si>
  <si>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</si>
  <si>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</si>
  <si>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</si>
  <si>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</si>
  <si>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</si>
  <si>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</si>
  <si>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</si>
  <si>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</si>
  <si>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</si>
  <si>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</si>
  <si>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</si>
  <si>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</si>
  <si>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</si>
  <si>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</si>
  <si>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</si>
  <si>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</si>
  <si>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</si>
  <si>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</si>
  <si>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</si>
  <si>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</si>
  <si>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</si>
  <si>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</si>
  <si>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</si>
  <si>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</si>
  <si>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</si>
  <si>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</si>
  <si>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</si>
  <si>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</si>
  <si>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</si>
  <si>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</si>
  <si>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</si>
  <si>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</si>
  <si>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</si>
  <si>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</si>
  <si>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</si>
  <si>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</si>
  <si>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</si>
  <si>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</si>
  <si>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</si>
  <si>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</si>
  <si>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</si>
  <si>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</si>
  <si>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</si>
  <si>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</si>
  <si>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</si>
  <si>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</si>
  <si>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</si>
  <si>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</si>
  <si>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</si>
  <si>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</si>
  <si>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</si>
  <si>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</si>
  <si>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</si>
  <si>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</si>
  <si>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</si>
  <si>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</si>
  <si>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</si>
  <si>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</si>
  <si>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</si>
  <si>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</si>
  <si>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</si>
  <si>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</si>
  <si>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</si>
  <si>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</si>
  <si>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</si>
  <si>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</si>
  <si>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</si>
  <si>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</si>
  <si>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</si>
  <si>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</si>
  <si>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</si>
  <si>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</si>
  <si>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</si>
  <si>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</si>
  <si>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</si>
  <si>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</si>
  <si>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</si>
  <si>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</si>
  <si>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</si>
  <si>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</si>
  <si>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</si>
  <si>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</si>
  <si>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</si>
  <si>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</si>
  <si>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</si>
  <si>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</si>
  <si>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</si>
  <si>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</si>
  <si>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</si>
  <si>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</si>
  <si>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</si>
  <si>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</si>
  <si>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</si>
  <si>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</si>
  <si>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</si>
  <si>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</si>
  <si>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</si>
  <si>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</si>
  <si>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</si>
  <si>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</si>
  <si>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</si>
  <si>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</si>
  <si>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</si>
  <si>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</si>
  <si>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</si>
  <si>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</si>
  <si>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</si>
  <si>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</si>
  <si>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</si>
  <si>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</si>
  <si>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</si>
  <si>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</si>
  <si>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</si>
  <si>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</si>
  <si>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</si>
  <si>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</si>
  <si>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</si>
  <si>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</si>
  <si>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</si>
  <si>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</si>
  <si>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</si>
  <si>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</si>
  <si>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</si>
  <si>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</si>
  <si>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</si>
  <si>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</si>
  <si>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</si>
  <si>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</si>
  <si>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</si>
  <si>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</si>
  <si>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</si>
  <si>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</si>
  <si>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</si>
  <si>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</si>
  <si>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</si>
  <si>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</si>
  <si>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</si>
  <si>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</si>
  <si>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</si>
  <si>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</si>
  <si>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</si>
  <si>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</si>
  <si>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</si>
  <si>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</si>
  <si>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</si>
  <si>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</si>
  <si>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</si>
  <si>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</si>
  <si>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</si>
  <si>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</si>
  <si>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</si>
  <si>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</si>
  <si>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</si>
  <si>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</si>
  <si>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</si>
  <si>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</si>
  <si>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</si>
  <si>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</si>
  <si>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</si>
  <si>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</si>
  <si>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</si>
  <si>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</si>
  <si>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</si>
  <si>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</si>
  <si>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</si>
  <si>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</si>
  <si>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</si>
  <si>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</si>
  <si>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</si>
  <si>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</si>
  <si>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</si>
  <si>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</si>
  <si>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</si>
  <si>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</si>
  <si>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</si>
  <si>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</si>
  <si>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</si>
  <si>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</si>
  <si>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</si>
  <si>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</si>
  <si>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</si>
  <si>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</si>
  <si>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</si>
  <si>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</si>
  <si>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</si>
  <si>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</si>
  <si>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</si>
  <si>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</si>
  <si>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</si>
  <si>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</si>
  <si>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</si>
  <si>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</si>
  <si>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</si>
  <si>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</si>
  <si>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</si>
  <si>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</si>
  <si>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</si>
  <si>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</si>
  <si>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</si>
  <si>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</si>
  <si>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</si>
  <si>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</si>
  <si>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</si>
  <si>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</si>
  <si>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</si>
  <si>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</si>
  <si>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</si>
  <si>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 xml:space="preserve"> </t>
  </si>
  <si>
    <t>رئيس جهاز التخطيط والإحصاء</t>
  </si>
  <si>
    <t>President , Planning and Statistics Authority</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</si>
  <si>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</si>
  <si>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</si>
  <si>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</si>
  <si>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</si>
  <si>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متفرغ للدراسة
Student</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</si>
  <si>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</si>
  <si>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</si>
  <si>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</si>
  <si>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</si>
  <si>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</si>
  <si>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</si>
  <si>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</si>
  <si>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</si>
  <si>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</si>
  <si>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</si>
  <si>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</si>
  <si>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</si>
  <si>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</si>
  <si>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t>Unemployment Rate Among Participants in Labor Force Reached 0.1%</t>
  </si>
  <si>
    <t>بلغ معدل البطالة بين الأفراد داخل قوة العمل 0.1%</t>
  </si>
  <si>
    <t>Social Status</t>
  </si>
  <si>
    <t>الوضع الاجتماعي</t>
  </si>
  <si>
    <t>الوضع الاجتماعي Social Status</t>
  </si>
  <si>
    <t>يعتمد إطار المعاينة المستخدم لهذا المسح على تعداد السكان والمساكن والمنشآت 2020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</si>
  <si>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 xml:space="preserve">The sampling frame used for this survey is based on 2020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</si>
  <si>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وقد تم تحديث إطار وحدات المعاينة الأولية المحددة قبل العد الفعلي من الإطار العام لتعداد 2020.</t>
  </si>
  <si>
    <t>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an updated listing of the selected  PSUs was carried out before the actual enumeration From the general framework of the 2020 census.</t>
  </si>
  <si>
    <t>حجم العينة المستهدفة يقدر بحوالي 10,560 أسرة معيشية للعام الكامل حيث يتم تغطية ربع  العينة الكلية في كل فصل.</t>
  </si>
  <si>
    <t xml:space="preserve">The target sample size for the whole year is around 10,560 households out of which forth will be covered in each quarter. </t>
  </si>
  <si>
    <t>13 شهر فأكثر</t>
  </si>
  <si>
    <t>13 months &amp; above</t>
  </si>
  <si>
    <t>13 شهر فأكثر
13 months &amp; above</t>
  </si>
  <si>
    <t>استغناء من جهة العمل</t>
  </si>
  <si>
    <t>Discharged</t>
  </si>
  <si>
    <t>استغناء من جهة العمل
Discharged</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</si>
  <si>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الوطنية2030 التي تسعى دولة قطر لتحقيقها. </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</si>
  <si>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2030 that Qatar is seeking to achieve .</t>
  </si>
  <si>
    <t>أسباب شخصية    عدم اجادة اللغة الإنجليزية</t>
  </si>
  <si>
    <t>Personal Reasons   English Language</t>
  </si>
  <si>
    <t>أسباب شخصية    عدم اجادة اللغة الإنجليزية
 Personal Reasons   English Language</t>
  </si>
  <si>
    <t>التفرغ لأعمال المنزل
Homemaker</t>
  </si>
  <si>
    <t>Low Wage</t>
  </si>
  <si>
    <t>قلة الأجر</t>
  </si>
  <si>
    <t>البحث عن عمل أفضل</t>
  </si>
  <si>
    <t>Search for a Better Job</t>
  </si>
  <si>
    <t>أسباب العمل          قلة الأجر</t>
  </si>
  <si>
    <t>ساعات الدوام</t>
  </si>
  <si>
    <t>Working Reasons    Low Wage</t>
  </si>
  <si>
    <t>Hours of Work</t>
  </si>
  <si>
    <t>البحث عن عمل أفضل
Search for a Better Job</t>
  </si>
  <si>
    <t>قلة الأجر
Low Wage</t>
  </si>
  <si>
    <t>أسباب العمل          قلة الأجر
Working Reasons    Low Wage</t>
  </si>
  <si>
    <t>ساعات الدوام Hours of Work</t>
  </si>
  <si>
    <r>
      <rPr>
        <b/>
        <sz val="26"/>
        <rFont val="Times New Roman"/>
        <family val="1"/>
      </rPr>
      <t>Labor Force Sample Survey</t>
    </r>
    <r>
      <rPr>
        <b/>
        <sz val="20"/>
        <rFont val="Times New Roman"/>
        <family val="1"/>
      </rPr>
      <t xml:space="preserve">
  The second quarter
(April – June) 2023</t>
    </r>
  </si>
  <si>
    <r>
      <rPr>
        <b/>
        <sz val="28"/>
        <rFont val="Times New Roman"/>
        <family val="1"/>
      </rPr>
      <t>مسح القوى العاملة بالعينة</t>
    </r>
    <r>
      <rPr>
        <b/>
        <sz val="26"/>
        <rFont val="Times New Roman"/>
        <family val="1"/>
      </rPr>
      <t xml:space="preserve">
</t>
    </r>
    <r>
      <rPr>
        <b/>
        <sz val="24"/>
        <rFont val="Times New Roman"/>
        <family val="1"/>
      </rPr>
      <t>الربع الثاني
(أبريل – يونيو) 2023</t>
    </r>
  </si>
  <si>
    <t xml:space="preserve">   يسر جهاز التخطيط والإحصاء أن يقدم نتائج الربع الثاني من العام 2023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</si>
  <si>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Q2, 2023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</si>
  <si>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الثاني 2023</t>
  </si>
  <si>
    <t>Labor Force Sample Survey - The second quarter of 2023</t>
  </si>
  <si>
    <t xml:space="preserve">انخفض إجمالي السكان في الربع الثاني من العام 2023 بنسبة 2.9% عن إجمالي السكان في الربع الأول من العام 2023. وانخفض عدد الإناث بنسبة 3.1% عن إجمالي الإناث في الربع الأول 2023، بينما الذكور فقد انخفض عددهم بنسبة 2.7% عن إجمالي الذكور في الربع الأول 2023.
</t>
  </si>
  <si>
    <t>بلغ عدد السكان ( 2,917 ألفاً )</t>
  </si>
  <si>
    <t>The Population Reached (2,917 thousand)</t>
  </si>
  <si>
    <t xml:space="preserve">Total population decreased in the second quarter of 2023 by 2.9% compared to the total population in the first quarter of 2023. Females number decreased by 3.1% of the total female population compared to Q1 2023, while males decreased by 2.7% as compared to total male population in the first quarter 2023.
</t>
  </si>
  <si>
    <t>بلغت نسبة السكان النشيطون اقتصادياً 87.6% من إجمالي السكان (15 سنة فأكثر) في الربع الثاني 2023 وأظهرت النتائج انخفاض أعداد السكان النشيطون اقتصادياً في الربع الثاني من العام 2023 بنسبة 3.2% عن الربع الأول 2023 ، جميعهم من الأفراد غير القطريين حيث انخقض عددهم بنسبة 3.4%.
 بينما ارتفع عدد السكان القطريون النشيطون اقتصادياً خلال الربع الثاني 2023 بنسبة 0.7% عن الربع الأول 2023.</t>
  </si>
  <si>
    <t>87.6% نسبة النشيطين اقتصادياً (15 سنة فأكثر)</t>
  </si>
  <si>
    <t xml:space="preserve">Economically-active Population (15 Years and Above) is 87.6%  </t>
  </si>
  <si>
    <t xml:space="preserve">The number of economically active population reached 87.6% of the total population (15 years &amp; above) in the second quarter of 2023.The results showed a decrease in the number of the economically active population during Q2 of 2023 by 3.2% compared to Q1 of 2023 - All of them are non-Qataris  where their number decreased by 3.4%.
While, the number of Qatari economically active population rose during Q2 of 2023 by  0.7% compared to the first quarter 2023. </t>
  </si>
  <si>
    <t>12.4% نسبة غير النشيطين اقتصادياً (15 سنة فأكثر)</t>
  </si>
  <si>
    <t>سجلت أعداد السكان غير النشيطين اقتصادياً ما نسبته 12.4% من إجمالي السكان (15 سنة فأكثر) في الربع الثاني 2023، وقد بلغت نسبة الذكور منهم 27.5% مقابل 72.5% للإناث، وقد انخفض عدد السكان غير النشطين اقتصادياً في الربع الثاني 2023، بنسبة  2.0% عن الربع الأول 2023 ، حيث انخفض عدد غير القطريين من غير النشيطين اقتصادياً بنسبة 3.3%، بينما ارتفع عدد القطريين من غير النشيطين اقتصادياً بنسبة 0.5% في الربع الثاني 2023 مقارنة مع الربع الأول من العام2023.</t>
  </si>
  <si>
    <t xml:space="preserve">The Precentage of Economically-inactive Population (15 Years and Above) is 12.4% </t>
  </si>
  <si>
    <t>The number of the economically inactive population recorded 12.4% of the total population (15 years &amp; above) in the second quarter 2023, by 27.5% for males compared to 72.5% for females. The number of economically inactive population in Q2 2023 decreased  by 2.0% compared to the Q1 2023. Non-Qatari inactive population in Q2 2023 decreased by 3.3%, However, Qatari inactive population rose by 0.5% in the Q2 quarter 2023 compared to the Q1 2023.</t>
  </si>
  <si>
    <t>بلغت نسبة المشاركة في القوى العاملة بين الأفراد (15 سنة فأكثر) 87.6%</t>
  </si>
  <si>
    <t>بلغ معدل المشاركة الاقتصادية للسكان (15 سنة فأكثر) للربع الثاني من العام 2023، 87.6%، وبلغت نسبة مشاركة الذكور والإناث من إجمالي الذكور والإناث داخل قوة العمل، 95.5% و 63.2% على التوالي.
ومثلت الفئة العمرية (25 - 34 سنة) من السكان أعلى معدل للمشاركة الاقتصادية بنسبة 95.7% وفقا لتلك البيانات. في حين بلغ معدل الإعالة الاقتصادية 37.6% لهذا الربع.
وبشكل عام فقد انخفضت نسبة المشاركة الاقتصادية بنسبة 3.2% عن الربع الأول من العام 2023.</t>
  </si>
  <si>
    <t>Labor Force Participation Rate Among Individuals Aged (15 Years and Above) Reached 87.6%</t>
  </si>
  <si>
    <t>The economic participation of the population aged (15 years and above) for the second quarter of 2023 reached at 87.6%, accounting for 95.5% for males versus 63.2% for females.The data indicates the age group (25-34 years) of the population represented the highest rate of economic participation with 95.7%, while the economic dependency rate reached 37.6% for that quarter. In general, the economic participation rate decreased by 3.2% compared to the first quarter of 2023.</t>
  </si>
  <si>
    <t xml:space="preserve">أظهرت نتائج مسح القوى العاملة بالعينة للربع الثاني 2023 أن غالبية أعداد المشتغلين في السوق القطري هم مشتغلين بأجر بما نسبته 99.5% ، وقد أظهرت تلك النتائج انخفاض في عدد المشتغلين بأجر في السوق القطري بنسبة 3.5% مشتغلاً بأجر في الربع الثاني 2023 مقارنة بالربع الأول 2023، حيث بلغت نسبة المشتغلين بأجر من الذكور 82.4%، مقابل 17.6% من الإناث. وبلغ متوسط الأجر الشهري لإجمالي المشتغلين بأجر 12,202 ريالاً قطرياً، حيث بلغ المتوسط للذكور 12,048 ريالاً قطرياً، مقابل 12,599 ريالاً قطرياً للإناث. </t>
  </si>
  <si>
    <t>بلغت نسبة المشتغلين بأجر 99.5%</t>
  </si>
  <si>
    <t>The Percentage of Paid Employees Reached 99.5%</t>
  </si>
  <si>
    <r>
      <t>The results of the sample labor force survey for the second quarter of 2023 showed that the majority of the number of employees in the Qatari market are paid employees, with a rate of 99.5%. These results showed a decrease in the number of</t>
    </r>
    <r>
      <rPr>
        <sz val="10"/>
        <color theme="4"/>
        <rFont val="Arial"/>
        <family val="2"/>
      </rPr>
      <t xml:space="preserve"> </t>
    </r>
    <r>
      <rPr>
        <sz val="10"/>
        <rFont val="Arial"/>
        <family val="2"/>
      </rPr>
      <t>paid employees in the Qatari market by 3.5%  workers in Q2, 2023 compared to Q1, 2023 accounting for 82.4% males versus 17.6% females. The average monthly wage of total paid employees</t>
    </r>
    <r>
      <rPr>
        <sz val="10"/>
        <color theme="4"/>
        <rFont val="Arial"/>
        <family val="2"/>
      </rPr>
      <t xml:space="preserve"> </t>
    </r>
    <r>
      <rPr>
        <sz val="10"/>
        <rFont val="Arial"/>
        <family val="2"/>
      </rPr>
      <t>reached QR 12,202, accounting for QR 12,048 for males, compared to QR 12,599 for females.</t>
    </r>
  </si>
  <si>
    <t xml:space="preserve">بلغت نسبة الباحثين عن عمل في دولة قطر (المتعطلين) حسب تعريف منظمة العمل الدولية 0.1% وبانخفاض 0.3% عن الربع الأول من العام 2023، وبلغت نسبة الذكور من إجمالي الباحثين عن عمل 52.1%، بينما بلغت نسبة الإناث %47.9، ليستقر معدل البطالة على 0.1% في الربعين الثاني من العام 2023  والأول من ذات العام. 
أما على مستوى الجنس فقد بلغ المعدل 0.1% للذكور مقابل 0.4% للإناث خلال الربع الثاني 2023. وبلغ معدل البطالة للقطريين 0.5%، بواقع 0.3% للذكور ، و 0.9% للإناث. وسُجلت أعلى معدلات بطالة لإجمالي المتعطلين في الفئة العمرية (25- 34) سنة حيث بلغت %0.1 في الربع الثاني 2023. </t>
  </si>
  <si>
    <t>The number of job seekers (unemployed) in the State of Qatar, as defined by the International Labor Organization, reached 0.1% with a decrease of 0.3% in the second quarter of 2023 compared to the first quarter of 2023, accounting for 52.1% were males and 47.9% were females. The unemployment rate settled at 0.1% in Q2 2023 and Q1 of 2023.
 According to gender, the rate reached 0.1% for males compared to 0.4% for females during Q2, 2023. The unemployment rate for Qataris reached 0.5%, of which 0.3% were males and 0.9% were females. The highest unemployment rates of the total unemployed in the age group (25-34 years) were recorded and reached 0.1% in Q2, 2023.</t>
  </si>
  <si>
    <t>شكل 1/ التطور النسبي لأعداد السكان حسب الجنس خلال الفترة  ( Q1 2022 .. Q2 2023 )</t>
  </si>
  <si>
    <t>شكل 2/التطور النسبي لأعداد النشيطين اقتصادياً حسب الجنسية خلال الفترة  ( Q1 2022 .. Q2 2023 )</t>
  </si>
  <si>
    <t>شكل 3/التطور النسبي لأعداد غير النشيطين اقتصادياً حسب الجنسية ( قطري ، غير قطري ) ، خلال الفترة  (Q1 2022 .. Q2 2023)</t>
  </si>
  <si>
    <t>السكان غير النشيطين اقتصادياً (15 سنة فأكثر) حسب الجنسية وفئات العمر</t>
  </si>
  <si>
    <t>Economically Inactive Population (15 years &amp; above) by Nationality and Age groups</t>
  </si>
  <si>
    <t xml:space="preserve"> القطريون غير النشيطين اقتصادياً (15 سنة فأكثر) حسب الجنس وفئات العمر</t>
  </si>
  <si>
    <t>Qatari Economically Inactive (15 years &amp; above) by Sex and Age groups</t>
  </si>
  <si>
    <t>السكان غير النشيطين اقتصادياً (15 سنة فأكثر) حسب الجنسية والحالة التعليمية</t>
  </si>
  <si>
    <t>Economically Inactive Population (15 years &amp; above) by Nationality and Educational Attainment</t>
  </si>
  <si>
    <t>القطريون غير النشيطين اقتصادياً (15 سنة فأكثر) حسب الجنس والحالة التعليمية</t>
  </si>
  <si>
    <t xml:space="preserve">Qatari Economically Inactive (15 years &amp; above) by Sex and Educational Attainment </t>
  </si>
  <si>
    <t>Figure 1/ Relative Evolution of the Population by Sex, during (Q1 2022 .. Q2 2023)</t>
  </si>
  <si>
    <t>Figure 2 / Relative Evolution of the Economically Active by Nationality, during (Q1 2022 .. Q2 2023)</t>
  </si>
  <si>
    <t>Figure 3 / Relative Evolution of the Economically Inactive by Nationality ( Qatari , Non-Qatari ), during (Q1 2022 .. Q2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</si>
</sst>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_ ;\-#,##0\ "/>
    <numFmt numFmtId="166" formatCode="0.0"/>
    <numFmt numFmtId="167" formatCode="0.0%"/>
    <numFmt numFmtId="168" formatCode="#,##0.0"/>
  </numFmts>
  <fonts count="84"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
      <sz val="10"/>
      <color theme="4"/>
      <name val="Arial"/>
      <family val="2"/>
    </font>
    <font>
      <sz val="9.5"/>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92">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2"/>
      </right>
      <top/>
      <bottom style="thin">
        <color theme="2"/>
      </bottom>
      <diagonal/>
    </border>
    <border>
      <left style="thin">
        <color theme="2"/>
      </left>
      <right/>
      <top/>
      <bottom style="thin">
        <color theme="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xf numFmtId="9" fontId="44" fillId="0" borderId="0" applyFont="0" applyFill="0" applyBorder="0" applyAlignment="0" applyProtection="0"/>
  </cellStyleXfs>
  <cellXfs count="583">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37" xfId="0" applyFont="1" applyFill="1" applyBorder="1" applyAlignment="1">
      <alignment horizontal="left" vertical="center" wrapText="1" readingOrder="1"/>
    </xf>
    <xf numFmtId="0" fontId="6" fillId="4" borderId="36" xfId="0" applyFont="1" applyFill="1" applyBorder="1" applyAlignment="1">
      <alignment horizontal="right" vertical="center" wrapText="1" indent="1"/>
    </xf>
    <xf numFmtId="0" fontId="49" fillId="4" borderId="37" xfId="0" applyFont="1" applyFill="1" applyBorder="1" applyAlignment="1">
      <alignment horizontal="left" vertical="center" wrapText="1" readingOrder="1"/>
    </xf>
    <xf numFmtId="0" fontId="49" fillId="4" borderId="36" xfId="0" applyFont="1" applyFill="1" applyBorder="1" applyAlignment="1">
      <alignment horizontal="right" vertical="center" wrapText="1" inden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0"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59" xfId="1" applyNumberFormat="1" applyFont="1" applyFill="1" applyBorder="1" applyAlignment="1">
      <alignment horizontal="center" vertical="center" wrapText="1"/>
    </xf>
    <xf numFmtId="0" fontId="63" fillId="0" borderId="61"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23" xfId="0" applyFill="1" applyBorder="1" applyAlignment="1">
      <alignment horizontal="center" vertical="center"/>
    </xf>
    <xf numFmtId="0" fontId="55" fillId="4" borderId="60"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0"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56" fillId="0" borderId="0" xfId="0" applyFont="1" applyBorder="1" applyAlignment="1">
      <alignment horizontal="left" vertical="distributed" wrapText="1" readingOrder="1"/>
    </xf>
    <xf numFmtId="0" fontId="0" fillId="0" borderId="2" xfId="0" applyBorder="1" applyAlignment="1">
      <alignment vertical="center"/>
    </xf>
    <xf numFmtId="0" fontId="0" fillId="0" borderId="2" xfId="0" applyBorder="1" applyAlignment="1">
      <alignment vertical="center" wrapText="1"/>
    </xf>
    <xf numFmtId="0" fontId="0" fillId="0" borderId="9" xfId="0" applyBorder="1" applyAlignment="1">
      <alignment vertical="center" wrapText="1"/>
    </xf>
    <xf numFmtId="0" fontId="1" fillId="4" borderId="0" xfId="0" applyFont="1" applyFill="1" applyBorder="1" applyAlignment="1">
      <alignment horizontal="center" vertical="center" wrapText="1" readingOrder="2"/>
    </xf>
    <xf numFmtId="3" fontId="1" fillId="3" borderId="79" xfId="1" applyNumberFormat="1" applyFont="1" applyFill="1" applyBorder="1" applyAlignment="1">
      <alignment horizontal="center" vertical="center" wrapText="1"/>
    </xf>
    <xf numFmtId="3" fontId="45" fillId="3" borderId="79" xfId="1" applyNumberFormat="1" applyFont="1" applyFill="1" applyBorder="1" applyAlignment="1">
      <alignment horizontal="center" vertical="center" wrapText="1"/>
    </xf>
    <xf numFmtId="3" fontId="69" fillId="3" borderId="79"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6" xfId="0" applyFont="1" applyFill="1" applyBorder="1" applyAlignment="1">
      <alignment horizontal="center" vertical="center" wrapText="1"/>
    </xf>
    <xf numFmtId="0" fontId="77" fillId="4" borderId="76" xfId="0" applyFont="1" applyFill="1" applyBorder="1" applyAlignment="1">
      <alignment horizontal="center" vertical="center" wrapText="1"/>
    </xf>
    <xf numFmtId="0" fontId="78" fillId="4" borderId="76"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3" fillId="0" borderId="81" xfId="0" applyFont="1" applyBorder="1" applyAlignment="1">
      <alignment horizontal="center" vertical="center"/>
    </xf>
    <xf numFmtId="0" fontId="1" fillId="4" borderId="82" xfId="0" applyFont="1" applyFill="1" applyBorder="1" applyAlignment="1">
      <alignment wrapText="1"/>
    </xf>
    <xf numFmtId="1" fontId="0" fillId="0" borderId="0" xfId="0" applyNumberFormat="1"/>
    <xf numFmtId="0" fontId="81" fillId="6" borderId="0" xfId="0" applyFont="1" applyFill="1" applyAlignment="1">
      <alignment vertical="center" wrapTex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27" fillId="0" borderId="0" xfId="0" applyFont="1" applyBorder="1" applyAlignment="1">
      <alignment horizontal="center" vertical="top" wrapText="1" readingOrder="1"/>
    </xf>
    <xf numFmtId="167" fontId="0" fillId="0" borderId="4" xfId="9" applyNumberFormat="1" applyFont="1" applyBorder="1" applyAlignment="1">
      <alignment horizontal="center" vertical="center" wrapText="1"/>
    </xf>
    <xf numFmtId="167" fontId="50" fillId="0" borderId="2" xfId="9" applyNumberFormat="1" applyFont="1" applyBorder="1" applyAlignment="1">
      <alignment horizontal="center" vertical="center"/>
    </xf>
    <xf numFmtId="167" fontId="50" fillId="0" borderId="4" xfId="9" applyNumberFormat="1" applyFont="1" applyBorder="1" applyAlignment="1">
      <alignment horizontal="center" vertical="center"/>
    </xf>
    <xf numFmtId="167" fontId="50" fillId="0" borderId="83" xfId="9" applyNumberFormat="1" applyFont="1" applyBorder="1" applyAlignment="1">
      <alignment horizontal="center" vertical="center"/>
    </xf>
    <xf numFmtId="167" fontId="0" fillId="0" borderId="4" xfId="9" applyNumberFormat="1" applyFont="1" applyBorder="1" applyAlignment="1">
      <alignment vertical="center"/>
    </xf>
    <xf numFmtId="167" fontId="0" fillId="0" borderId="2" xfId="9" applyNumberFormat="1" applyFont="1" applyBorder="1" applyAlignment="1">
      <alignment vertical="center"/>
    </xf>
    <xf numFmtId="167" fontId="0" fillId="0" borderId="10" xfId="9" applyNumberFormat="1" applyFont="1" applyBorder="1" applyAlignment="1">
      <alignment vertical="center"/>
    </xf>
    <xf numFmtId="167" fontId="0" fillId="0" borderId="9" xfId="9" applyNumberFormat="1" applyFont="1" applyBorder="1" applyAlignment="1">
      <alignment vertical="center"/>
    </xf>
    <xf numFmtId="167" fontId="1" fillId="0" borderId="2" xfId="9" applyNumberFormat="1" applyFont="1" applyBorder="1" applyAlignment="1">
      <alignment vertical="center" wrapText="1"/>
    </xf>
    <xf numFmtId="167" fontId="1" fillId="0" borderId="4" xfId="9" applyNumberFormat="1" applyFont="1" applyBorder="1" applyAlignment="1">
      <alignment vertical="center" wrapText="1"/>
    </xf>
    <xf numFmtId="167" fontId="21" fillId="0" borderId="2" xfId="9" applyNumberFormat="1" applyFont="1" applyBorder="1" applyAlignment="1">
      <alignment horizontal="center" vertical="center" wrapText="1"/>
    </xf>
    <xf numFmtId="167" fontId="21" fillId="0" borderId="9" xfId="9" applyNumberFormat="1" applyFont="1" applyBorder="1" applyAlignment="1">
      <alignment horizontal="center" vertical="center" wrapText="1"/>
    </xf>
    <xf numFmtId="167" fontId="21" fillId="0" borderId="4" xfId="9" applyNumberFormat="1" applyFont="1" applyBorder="1" applyAlignment="1">
      <alignment horizontal="center" vertical="center" wrapText="1"/>
    </xf>
    <xf numFmtId="167" fontId="21" fillId="0" borderId="10" xfId="9" applyNumberFormat="1" applyFont="1" applyBorder="1" applyAlignment="1">
      <alignment horizontal="center" vertical="center" wrapText="1"/>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167" fontId="50" fillId="0" borderId="9" xfId="9" applyNumberFormat="1" applyFont="1" applyBorder="1" applyAlignment="1">
      <alignment horizontal="center" vertical="center"/>
    </xf>
    <xf numFmtId="167" fontId="50" fillId="0" borderId="10" xfId="9" applyNumberFormat="1" applyFont="1" applyBorder="1" applyAlignment="1">
      <alignment horizontal="center" vertical="center"/>
    </xf>
    <xf numFmtId="167" fontId="50" fillId="0" borderId="2" xfId="9" applyNumberFormat="1" applyFont="1" applyBorder="1" applyAlignment="1">
      <alignment horizontal="center"/>
    </xf>
    <xf numFmtId="167" fontId="50" fillId="0" borderId="4" xfId="9" applyNumberFormat="1" applyFont="1" applyBorder="1" applyAlignment="1">
      <alignment horizontal="center"/>
    </xf>
    <xf numFmtId="167" fontId="50" fillId="0" borderId="9" xfId="9" applyNumberFormat="1" applyFont="1" applyBorder="1" applyAlignment="1">
      <alignment horizontal="center"/>
    </xf>
    <xf numFmtId="167" fontId="50" fillId="0" borderId="10" xfId="9" applyNumberFormat="1" applyFont="1" applyBorder="1" applyAlignment="1">
      <alignment horizontal="center"/>
    </xf>
    <xf numFmtId="1" fontId="0" fillId="0" borderId="0" xfId="0" applyNumberFormat="1" applyBorder="1"/>
    <xf numFmtId="0" fontId="6" fillId="0" borderId="0" xfId="0" applyFont="1" applyBorder="1" applyAlignment="1">
      <alignment wrapText="1" readingOrder="2"/>
    </xf>
    <xf numFmtId="166" fontId="0" fillId="0" borderId="0" xfId="0" applyNumberFormat="1"/>
    <xf numFmtId="166" fontId="5" fillId="0" borderId="0" xfId="0" applyNumberFormat="1" applyFont="1" applyAlignment="1">
      <alignment vertical="center"/>
    </xf>
    <xf numFmtId="166" fontId="0" fillId="0" borderId="0" xfId="0" applyNumberFormat="1" applyAlignment="1">
      <alignment vertical="center"/>
    </xf>
    <xf numFmtId="0" fontId="6" fillId="0" borderId="0" xfId="8" applyNumberFormat="1" applyFont="1" applyAlignment="1">
      <alignment horizontal="center" vertical="top" wrapText="1"/>
    </xf>
    <xf numFmtId="0" fontId="6" fillId="4" borderId="21"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Fill="1" applyBorder="1" applyAlignment="1"/>
    <xf numFmtId="0" fontId="23" fillId="0" borderId="0" xfId="0" applyFont="1" applyFill="1" applyBorder="1" applyAlignment="1">
      <alignment vertical="center" wrapText="1" readingOrder="2"/>
    </xf>
    <xf numFmtId="0" fontId="24" fillId="0" borderId="0" xfId="0" applyFont="1" applyFill="1" applyBorder="1" applyAlignment="1">
      <alignment vertical="center" wrapText="1" readingOrder="1"/>
    </xf>
    <xf numFmtId="166" fontId="52" fillId="0" borderId="0" xfId="5" applyNumberFormat="1" applyFont="1" applyBorder="1" applyAlignment="1">
      <alignment vertical="center"/>
    </xf>
    <xf numFmtId="3" fontId="1" fillId="0" borderId="47" xfId="0" applyNumberFormat="1" applyFont="1" applyFill="1" applyBorder="1" applyAlignment="1">
      <alignment horizontal="center" vertical="center" wrapText="1"/>
    </xf>
    <xf numFmtId="3" fontId="1" fillId="0" borderId="79" xfId="1" applyNumberFormat="1" applyFont="1" applyFill="1" applyBorder="1" applyAlignment="1">
      <alignment horizontal="center" vertical="center" wrapText="1"/>
    </xf>
    <xf numFmtId="3" fontId="45" fillId="0" borderId="79" xfId="1" applyNumberFormat="1" applyFont="1" applyFill="1" applyBorder="1" applyAlignment="1">
      <alignment horizontal="center" vertical="center" wrapText="1"/>
    </xf>
    <xf numFmtId="166" fontId="1" fillId="0" borderId="0" xfId="0" applyNumberFormat="1" applyFont="1" applyAlignment="1">
      <alignment vertical="center" wrapText="1"/>
    </xf>
    <xf numFmtId="166" fontId="1" fillId="0" borderId="0" xfId="0" applyNumberFormat="1" applyFont="1" applyAlignment="1">
      <alignment vertical="center"/>
    </xf>
    <xf numFmtId="0" fontId="6" fillId="4" borderId="40" xfId="0" applyFont="1" applyFill="1" applyBorder="1" applyAlignment="1">
      <alignment horizontal="right" vertical="center" indent="1"/>
    </xf>
    <xf numFmtId="0" fontId="1" fillId="0" borderId="84" xfId="0" applyFont="1" applyBorder="1" applyAlignment="1">
      <alignment horizontal="center" vertical="center" wrapText="1"/>
    </xf>
    <xf numFmtId="0" fontId="1" fillId="0" borderId="79" xfId="0" applyFont="1" applyBorder="1" applyAlignment="1">
      <alignment horizontal="center" vertical="center" wrapText="1"/>
    </xf>
    <xf numFmtId="0" fontId="45" fillId="0" borderId="85" xfId="0" applyFont="1" applyBorder="1" applyAlignment="1">
      <alignment horizontal="center" vertical="center" wrapText="1"/>
    </xf>
    <xf numFmtId="2" fontId="1" fillId="0" borderId="0" xfId="0" applyNumberFormat="1" applyFont="1" applyAlignment="1">
      <alignment vertical="center" wrapText="1"/>
    </xf>
    <xf numFmtId="10" fontId="5" fillId="0" borderId="0" xfId="8" applyNumberFormat="1" applyFont="1" applyAlignment="1">
      <alignment vertical="center"/>
    </xf>
    <xf numFmtId="10" fontId="3" fillId="0" borderId="0" xfId="8" applyNumberFormat="1" applyFont="1" applyAlignment="1">
      <alignment vertical="center"/>
    </xf>
    <xf numFmtId="10" fontId="0" fillId="0" borderId="0" xfId="0" applyNumberFormat="1"/>
    <xf numFmtId="167" fontId="0" fillId="0" borderId="2" xfId="0" applyNumberFormat="1" applyBorder="1" applyAlignment="1">
      <alignment horizontal="center" vertical="center"/>
    </xf>
    <xf numFmtId="167" fontId="0" fillId="0" borderId="4" xfId="0" applyNumberFormat="1" applyBorder="1" applyAlignment="1">
      <alignment horizontal="center" vertical="center"/>
    </xf>
    <xf numFmtId="167" fontId="0" fillId="0" borderId="9" xfId="0" applyNumberFormat="1" applyBorder="1" applyAlignment="1">
      <alignment horizontal="center" vertical="center"/>
    </xf>
    <xf numFmtId="167" fontId="0" fillId="0" borderId="10" xfId="0" applyNumberFormat="1" applyBorder="1" applyAlignment="1">
      <alignment horizontal="center" vertical="center"/>
    </xf>
    <xf numFmtId="0" fontId="1" fillId="4" borderId="86" xfId="0" applyFont="1" applyFill="1" applyBorder="1" applyAlignment="1">
      <alignment wrapText="1"/>
    </xf>
    <xf numFmtId="167" fontId="50" fillId="0" borderId="87" xfId="9" applyNumberFormat="1" applyFont="1" applyBorder="1" applyAlignment="1">
      <alignment horizontal="center" vertical="center"/>
    </xf>
    <xf numFmtId="167" fontId="50" fillId="0" borderId="88" xfId="9" applyNumberFormat="1" applyFont="1" applyBorder="1" applyAlignment="1">
      <alignment horizontal="center" vertical="center"/>
    </xf>
    <xf numFmtId="167" fontId="0" fillId="0" borderId="87" xfId="0" applyNumberFormat="1" applyBorder="1" applyAlignment="1">
      <alignment horizontal="center" vertical="center"/>
    </xf>
    <xf numFmtId="167" fontId="0" fillId="0" borderId="88" xfId="0" applyNumberFormat="1" applyBorder="1" applyAlignment="1">
      <alignment horizontal="center" vertical="center"/>
    </xf>
    <xf numFmtId="0" fontId="20" fillId="4" borderId="89" xfId="0" applyFont="1" applyFill="1" applyBorder="1" applyAlignment="1">
      <alignment horizontal="center" vertical="center" wrapText="1"/>
    </xf>
    <xf numFmtId="0" fontId="6" fillId="4" borderId="90" xfId="0" applyFont="1" applyFill="1" applyBorder="1" applyAlignment="1">
      <alignment horizontal="center" vertical="center" wrapText="1"/>
    </xf>
    <xf numFmtId="0" fontId="6" fillId="4" borderId="91" xfId="0" applyFont="1" applyFill="1" applyBorder="1" applyAlignment="1">
      <alignment horizontal="center" vertical="center" wrapText="1"/>
    </xf>
    <xf numFmtId="3" fontId="1" fillId="0" borderId="0" xfId="1" applyNumberFormat="1" applyFont="1" applyFill="1" applyBorder="1" applyAlignment="1">
      <alignment horizontal="center" vertical="center" wrapText="1"/>
    </xf>
    <xf numFmtId="166" fontId="0" fillId="0" borderId="0" xfId="0" applyNumberFormat="1" applyAlignment="1">
      <alignment horizontal="right" vertical="center"/>
    </xf>
    <xf numFmtId="168" fontId="0" fillId="0" borderId="0" xfId="0" applyNumberFormat="1" applyAlignment="1">
      <alignment vertical="center"/>
    </xf>
    <xf numFmtId="0" fontId="0" fillId="0" borderId="26" xfId="0" applyFont="1" applyBorder="1" applyAlignment="1">
      <alignment horizontal="right" vertical="center" wrapText="1" indent="1" readingOrder="2"/>
    </xf>
    <xf numFmtId="0" fontId="0" fillId="4" borderId="26" xfId="0" applyFont="1" applyFill="1" applyBorder="1" applyAlignment="1">
      <alignment horizontal="right" vertical="center" wrapText="1" indent="1" readingOrder="2"/>
    </xf>
    <xf numFmtId="0" fontId="83" fillId="0" borderId="27" xfId="0" applyFont="1" applyBorder="1" applyAlignment="1">
      <alignment horizontal="left" vertical="center" wrapText="1" indent="1" readingOrder="1"/>
    </xf>
    <xf numFmtId="0" fontId="0" fillId="4" borderId="44" xfId="0" applyFont="1" applyFill="1" applyBorder="1" applyAlignment="1">
      <alignment horizontal="right" vertical="center" wrapText="1" indent="1" readingOrder="2"/>
    </xf>
    <xf numFmtId="49" fontId="29" fillId="0" borderId="0" xfId="0" applyNumberFormat="1" applyFont="1" applyAlignment="1">
      <alignment horizontal="center" vertical="center" wrapText="1" readingOrder="2"/>
    </xf>
    <xf numFmtId="49" fontId="30" fillId="0" borderId="0" xfId="0" applyNumberFormat="1" applyFont="1" applyAlignment="1">
      <alignment horizontal="center" vertical="center" wrapText="1" readingOrder="1"/>
    </xf>
    <xf numFmtId="0" fontId="54" fillId="4" borderId="62"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3" xfId="0" applyFont="1" applyFill="1" applyBorder="1" applyAlignment="1">
      <alignment horizontal="center" vertical="center" wrapText="1" readingOrder="1"/>
    </xf>
    <xf numFmtId="0" fontId="54" fillId="4" borderId="60"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Fill="1" applyBorder="1" applyAlignment="1">
      <alignment horizontal="right" vertical="top" wrapText="1" readingOrder="2"/>
    </xf>
    <xf numFmtId="0" fontId="22" fillId="0" borderId="0" xfId="0" applyFont="1" applyFill="1" applyBorder="1" applyAlignment="1">
      <alignment horizontal="left" vertical="top"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Fill="1" applyBorder="1" applyAlignment="1">
      <alignment horizontal="right" vertical="center" wrapText="1" readingOrder="2"/>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23" fillId="0" borderId="0" xfId="0" applyFont="1" applyFill="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27" fillId="3" borderId="0" xfId="0" applyFont="1" applyFill="1" applyBorder="1" applyAlignment="1">
      <alignment horizontal="center" vertical="top" wrapText="1" readingOrder="1"/>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26" fillId="3" borderId="0" xfId="0" applyFont="1" applyFill="1" applyBorder="1" applyAlignment="1">
      <alignment horizontal="right" vertical="justify" wrapText="1" readingOrder="2"/>
    </xf>
    <xf numFmtId="0" fontId="1" fillId="3" borderId="0" xfId="0" applyFont="1" applyFill="1" applyBorder="1" applyAlignment="1">
      <alignment horizontal="left" vertical="distributed" wrapText="1" readingOrder="1"/>
    </xf>
    <xf numFmtId="0" fontId="17" fillId="0" borderId="0" xfId="0" applyFont="1" applyBorder="1" applyAlignment="1">
      <alignment horizontal="center" vertical="center" wrapText="1" readingOrder="2"/>
    </xf>
    <xf numFmtId="0" fontId="0" fillId="0" borderId="0" xfId="0" applyBorder="1" applyAlignment="1">
      <alignment horizontal="center" vertical="center" wrapText="1"/>
    </xf>
    <xf numFmtId="0" fontId="26" fillId="0" borderId="0" xfId="0" applyFont="1" applyFill="1" applyBorder="1" applyAlignment="1">
      <alignment horizontal="right" vertical="justify" wrapText="1" readingOrder="2"/>
    </xf>
    <xf numFmtId="0" fontId="1" fillId="3" borderId="0" xfId="0" applyFont="1" applyFill="1" applyBorder="1" applyAlignment="1">
      <alignment horizontal="left" vertical="justify"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4" xfId="2" applyFont="1" applyFill="1" applyBorder="1" applyAlignment="1">
      <alignment horizontal="right" vertical="center" wrapText="1"/>
    </xf>
    <xf numFmtId="1" fontId="6" fillId="4" borderId="65" xfId="2" applyFont="1" applyFill="1" applyBorder="1" applyAlignment="1">
      <alignment horizontal="right" vertical="center"/>
    </xf>
    <xf numFmtId="0" fontId="17" fillId="4" borderId="66" xfId="3" applyFont="1" applyFill="1" applyBorder="1" applyAlignment="1">
      <alignment horizontal="left" vertical="center" wrapText="1"/>
    </xf>
    <xf numFmtId="0" fontId="17" fillId="4" borderId="67"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68" xfId="0" applyFont="1" applyFill="1" applyBorder="1" applyAlignment="1">
      <alignment horizontal="right" vertical="center" wrapText="1" indent="1"/>
    </xf>
    <xf numFmtId="0" fontId="6" fillId="4" borderId="69" xfId="0" applyFont="1" applyFill="1" applyBorder="1" applyAlignment="1">
      <alignment horizontal="right" vertical="center" wrapText="1" indent="1"/>
    </xf>
    <xf numFmtId="0" fontId="6" fillId="4" borderId="70"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1" xfId="0" applyFont="1" applyFill="1" applyBorder="1" applyAlignment="1">
      <alignment horizontal="left" vertical="center" wrapText="1" indent="1"/>
    </xf>
    <xf numFmtId="0" fontId="6" fillId="4" borderId="72" xfId="0" applyFont="1" applyFill="1" applyBorder="1" applyAlignment="1">
      <alignment horizontal="left" vertical="center" wrapText="1" indent="1"/>
    </xf>
    <xf numFmtId="0" fontId="6" fillId="4" borderId="73"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3"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60"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1" xfId="0" applyFont="1" applyFill="1" applyBorder="1" applyAlignment="1">
      <alignment horizontal="left" vertical="center" wrapText="1" indent="1"/>
    </xf>
    <xf numFmtId="0" fontId="13" fillId="4" borderId="72" xfId="0" applyFont="1" applyFill="1" applyBorder="1" applyAlignment="1">
      <alignment horizontal="left" vertical="center" wrapText="1" indent="1"/>
    </xf>
    <xf numFmtId="0" fontId="13" fillId="4" borderId="73" xfId="0" applyFont="1" applyFill="1" applyBorder="1" applyAlignment="1">
      <alignment horizontal="left" vertical="center" wrapText="1" indent="1"/>
    </xf>
    <xf numFmtId="0" fontId="6" fillId="4" borderId="77"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80"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3"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6" xfId="0" applyFont="1" applyFill="1" applyBorder="1" applyAlignment="1">
      <alignment horizontal="right" vertical="center" indent="1"/>
    </xf>
    <xf numFmtId="0" fontId="6" fillId="4" borderId="76"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6" xfId="0" applyFont="1" applyFill="1" applyBorder="1" applyAlignment="1">
      <alignment horizontal="left" vertical="center" indent="1"/>
    </xf>
    <xf numFmtId="0" fontId="6" fillId="4" borderId="39" xfId="0" applyFont="1" applyFill="1" applyBorder="1" applyAlignment="1">
      <alignment horizontal="lef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4"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5"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6" fillId="4" borderId="6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1" xfId="0" applyFont="1" applyFill="1" applyBorder="1" applyAlignment="1">
      <alignment horizontal="left" vertical="center" wrapText="1" indent="1"/>
    </xf>
    <xf numFmtId="0" fontId="17" fillId="4" borderId="72" xfId="0" applyFont="1" applyFill="1" applyBorder="1" applyAlignment="1">
      <alignment horizontal="left" vertical="center" wrapText="1" indent="1"/>
    </xf>
    <xf numFmtId="0" fontId="17" fillId="4" borderId="73" xfId="0" applyFont="1" applyFill="1" applyBorder="1" applyAlignment="1">
      <alignment horizontal="left" vertical="center" wrapText="1" indent="1"/>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4"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6" xfId="0" applyFont="1" applyFill="1" applyBorder="1" applyAlignment="1">
      <alignment horizontal="left" vertical="center" indent="2"/>
    </xf>
    <xf numFmtId="0" fontId="6" fillId="4" borderId="41" xfId="0" applyFont="1" applyFill="1" applyBorder="1" applyAlignment="1">
      <alignment horizontal="left" vertical="center" indent="2"/>
    </xf>
    <xf numFmtId="0" fontId="47" fillId="4" borderId="19" xfId="0" applyFont="1" applyFill="1" applyBorder="1" applyAlignment="1">
      <alignment horizontal="center" vertical="center"/>
    </xf>
  </cellXfs>
  <cellStyles count="10">
    <cellStyle name="Comma" xfId="1" builtinId="3"/>
    <cellStyle name="Had1" xfId="2" xr:uid="{00000000-0005-0000-0000-000001000000}"/>
    <cellStyle name="Had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3 2" xfId="7" xr:uid="{00000000-0005-0000-0000-000007000000}"/>
    <cellStyle name="Normal_جداول الأفراد" xfId="8" xr:uid="{00000000-0005-0000-0000-00000800000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41B-410F-B76E-659051C15753}"/>
                </c:ext>
              </c:extLst>
            </c:dLbl>
            <c:dLbl>
              <c:idx val="1"/>
              <c:layout>
                <c:manualLayout>
                  <c:x val="-1.9359536869356007E-2"/>
                  <c:y val="3.240740740740740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1B-410F-B76E-659051C1575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1B-410F-B76E-659051C15753}"/>
                </c:ext>
              </c:extLst>
            </c:dLbl>
            <c:dLbl>
              <c:idx val="3"/>
              <c:layout>
                <c:manualLayout>
                  <c:x val="-2.21251849935496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1B-410F-B76E-659051C15753}"/>
                </c:ext>
              </c:extLst>
            </c:dLbl>
            <c:dLbl>
              <c:idx val="4"/>
              <c:layout>
                <c:manualLayout>
                  <c:x val="-1.6593888745162395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1B-410F-B76E-659051C1575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2'!$O$13:$T$13</c:f>
              <c:numCache>
                <c:formatCode>General</c:formatCode>
                <c:ptCount val="6"/>
                <c:pt idx="0">
                  <c:v>72.599999999999994</c:v>
                </c:pt>
                <c:pt idx="1">
                  <c:v>72.7</c:v>
                </c:pt>
                <c:pt idx="2">
                  <c:v>72.400000000000006</c:v>
                </c:pt>
                <c:pt idx="3">
                  <c:v>72</c:v>
                </c:pt>
                <c:pt idx="4">
                  <c:v>71.7</c:v>
                </c:pt>
                <c:pt idx="5">
                  <c:v>71.8</c:v>
                </c:pt>
              </c:numCache>
            </c:numRef>
          </c:val>
          <c:smooth val="0"/>
          <c:extLst>
            <c:ext xmlns:c16="http://schemas.microsoft.com/office/drawing/2014/chart" uri="{C3380CC4-5D6E-409C-BE32-E72D297353CC}">
              <c16:uniqueId val="{00000005-441B-410F-B76E-659051C15753}"/>
            </c:ext>
          </c:extLst>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1B-410F-B76E-659051C15753}"/>
                </c:ext>
              </c:extLst>
            </c:dLbl>
            <c:dLbl>
              <c:idx val="1"/>
              <c:layout>
                <c:manualLayout>
                  <c:x val="-2.2125184993549776E-2"/>
                  <c:y val="2.3148148148148147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1B-410F-B76E-659051C15753}"/>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1B-410F-B76E-659051C15753}"/>
                </c:ext>
              </c:extLst>
            </c:dLbl>
            <c:dLbl>
              <c:idx val="3"/>
              <c:layout>
                <c:manualLayout>
                  <c:x val="-2.212518499354972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1B-410F-B76E-659051C15753}"/>
                </c:ext>
              </c:extLst>
            </c:dLbl>
            <c:dLbl>
              <c:idx val="4"/>
              <c:layout>
                <c:manualLayout>
                  <c:x val="-2.4890833117743441E-2"/>
                  <c:y val="2.7777777777777693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1B-410F-B76E-659051C15753}"/>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2'!$O$11:$T$12</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2'!$O$14:$T$14</c:f>
              <c:numCache>
                <c:formatCode>General</c:formatCode>
                <c:ptCount val="6"/>
                <c:pt idx="0">
                  <c:v>27.4</c:v>
                </c:pt>
                <c:pt idx="1">
                  <c:v>27.3</c:v>
                </c:pt>
                <c:pt idx="2">
                  <c:v>27.6</c:v>
                </c:pt>
                <c:pt idx="3">
                  <c:v>28</c:v>
                </c:pt>
                <c:pt idx="4">
                  <c:v>28.3</c:v>
                </c:pt>
                <c:pt idx="5">
                  <c:v>28.2</c:v>
                </c:pt>
              </c:numCache>
            </c:numRef>
          </c:val>
          <c:smooth val="0"/>
          <c:extLst>
            <c:ext xmlns:c16="http://schemas.microsoft.com/office/drawing/2014/chart" uri="{C3380CC4-5D6E-409C-BE32-E72D297353CC}">
              <c16:uniqueId val="{0000000B-441B-410F-B76E-659051C15753}"/>
            </c:ext>
          </c:extLst>
        </c:ser>
        <c:dLbls>
          <c:showLegendKey val="0"/>
          <c:showVal val="0"/>
          <c:showCatName val="0"/>
          <c:showSerName val="0"/>
          <c:showPercent val="0"/>
          <c:showBubbleSize val="0"/>
        </c:dLbls>
        <c:marker val="1"/>
        <c:smooth val="0"/>
        <c:axId val="1106023359"/>
        <c:axId val="1"/>
      </c:lineChart>
      <c:catAx>
        <c:axId val="1106023359"/>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5929313183678129E-2"/>
              <c:y val="0.49292546099469192"/>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06023359"/>
        <c:crosses val="autoZero"/>
        <c:crossBetween val="between"/>
        <c:majorUnit val="50"/>
        <c:minorUnit val="50"/>
      </c:valAx>
      <c:spPr>
        <a:noFill/>
        <a:ln w="25400">
          <a:noFill/>
        </a:ln>
      </c:spPr>
    </c:plotArea>
    <c:legend>
      <c:legendPos val="r"/>
      <c:layout>
        <c:manualLayout>
          <c:xMode val="edge"/>
          <c:yMode val="edge"/>
          <c:x val="0.1577689310575308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cat>
            <c:strRef>
              <c:f>'Figure 3'!$Q$13:$Q$20</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3'!$T$13:$T$20</c:f>
              <c:numCache>
                <c:formatCode>0.0%</c:formatCode>
                <c:ptCount val="8"/>
                <c:pt idx="0">
                  <c:v>0</c:v>
                </c:pt>
                <c:pt idx="1">
                  <c:v>0.1</c:v>
                </c:pt>
                <c:pt idx="2">
                  <c:v>0</c:v>
                </c:pt>
                <c:pt idx="3">
                  <c:v>0</c:v>
                </c:pt>
                <c:pt idx="4">
                  <c:v>0.3</c:v>
                </c:pt>
                <c:pt idx="5">
                  <c:v>0.4</c:v>
                </c:pt>
                <c:pt idx="6">
                  <c:v>0.2</c:v>
                </c:pt>
                <c:pt idx="7">
                  <c:v>0</c:v>
                </c:pt>
              </c:numCache>
            </c:numRef>
          </c:val>
          <c:extLst>
            <c:ext xmlns:c16="http://schemas.microsoft.com/office/drawing/2014/chart" uri="{C3380CC4-5D6E-409C-BE32-E72D297353CC}">
              <c16:uniqueId val="{00000000-2728-4C19-8078-2C2514643CF0}"/>
            </c:ext>
          </c:extLst>
        </c:ser>
        <c:ser>
          <c:idx val="1"/>
          <c:order val="1"/>
          <c:tx>
            <c:strRef>
              <c:f>'Figure 3'!$U$12</c:f>
              <c:strCache>
                <c:ptCount val="1"/>
                <c:pt idx="0">
                  <c:v>غير قطري
Non-Qatari</c:v>
                </c:pt>
              </c:strCache>
            </c:strRef>
          </c:tx>
          <c:spPr>
            <a:solidFill>
              <a:srgbClr val="A20000"/>
            </a:solidFill>
            <a:scene3d>
              <a:camera prst="orthographicFront"/>
              <a:lightRig rig="threePt" dir="t"/>
            </a:scene3d>
            <a:sp3d>
              <a:bevelT/>
            </a:sp3d>
          </c:spPr>
          <c:invertIfNegative val="0"/>
          <c:cat>
            <c:strRef>
              <c:f>'Figure 3'!$Q$13:$Q$20</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3'!$U$13:$U$20</c:f>
              <c:numCache>
                <c:formatCode>0.0%</c:formatCode>
                <c:ptCount val="8"/>
                <c:pt idx="0">
                  <c:v>0.223</c:v>
                </c:pt>
                <c:pt idx="1">
                  <c:v>0</c:v>
                </c:pt>
                <c:pt idx="2">
                  <c:v>0.10100000000000001</c:v>
                </c:pt>
                <c:pt idx="3">
                  <c:v>4.1000000000000002E-2</c:v>
                </c:pt>
                <c:pt idx="4">
                  <c:v>0.217</c:v>
                </c:pt>
                <c:pt idx="5">
                  <c:v>0.19600000000000001</c:v>
                </c:pt>
                <c:pt idx="6">
                  <c:v>0.20200000000000001</c:v>
                </c:pt>
                <c:pt idx="7">
                  <c:v>0.02</c:v>
                </c:pt>
              </c:numCache>
            </c:numRef>
          </c:val>
          <c:extLs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3'!$R$12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3'!$Q$13:$Q$20</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3'!$R$13:$R$20</c:f>
              <c:numCache>
                <c:formatCode>0.0%</c:formatCode>
                <c:ptCount val="8"/>
                <c:pt idx="0">
                  <c:v>1</c:v>
                </c:pt>
                <c:pt idx="1">
                  <c:v>0</c:v>
                </c:pt>
                <c:pt idx="2">
                  <c:v>1</c:v>
                </c:pt>
                <c:pt idx="3">
                  <c:v>1</c:v>
                </c:pt>
                <c:pt idx="4">
                  <c:v>0.77700000000000002</c:v>
                </c:pt>
                <c:pt idx="5">
                  <c:v>0.70199999999999996</c:v>
                </c:pt>
                <c:pt idx="6">
                  <c:v>0.82899999999999996</c:v>
                </c:pt>
                <c:pt idx="7">
                  <c:v>1</c:v>
                </c:pt>
              </c:numCache>
            </c:numRef>
          </c:val>
          <c:extLst>
            <c:ext xmlns:c16="http://schemas.microsoft.com/office/drawing/2014/chart" uri="{C3380CC4-5D6E-409C-BE32-E72D297353CC}">
              <c16:uniqueId val="{00000000-509F-4C4A-A628-94CB6312C3D4}"/>
            </c:ext>
          </c:extLst>
        </c:ser>
        <c:ser>
          <c:idx val="1"/>
          <c:order val="1"/>
          <c:tx>
            <c:strRef>
              <c:f>'Figure 3'!$S$12</c:f>
              <c:strCache>
                <c:ptCount val="1"/>
                <c:pt idx="0">
                  <c:v>قطري
Qatari</c:v>
                </c:pt>
              </c:strCache>
            </c:strRef>
          </c:tx>
          <c:spPr>
            <a:solidFill>
              <a:srgbClr val="A20000"/>
            </a:solidFill>
            <a:scene3d>
              <a:camera prst="orthographicFront"/>
              <a:lightRig rig="threePt" dir="t"/>
            </a:scene3d>
            <a:sp3d>
              <a:bevelT/>
            </a:sp3d>
          </c:spPr>
          <c:invertIfNegative val="0"/>
          <c:cat>
            <c:strRef>
              <c:f>'Figure 3'!$Q$13:$Q$20</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3'!$S$13:$S$20</c:f>
              <c:numCache>
                <c:formatCode>0.0%</c:formatCode>
                <c:ptCount val="8"/>
                <c:pt idx="0">
                  <c:v>0</c:v>
                </c:pt>
                <c:pt idx="1">
                  <c:v>1</c:v>
                </c:pt>
                <c:pt idx="2">
                  <c:v>0</c:v>
                </c:pt>
                <c:pt idx="3">
                  <c:v>0</c:v>
                </c:pt>
                <c:pt idx="4">
                  <c:v>0.223</c:v>
                </c:pt>
                <c:pt idx="5">
                  <c:v>0.29799999999999999</c:v>
                </c:pt>
                <c:pt idx="6">
                  <c:v>0.17100000000000001</c:v>
                </c:pt>
                <c:pt idx="7">
                  <c:v>0</c:v>
                </c:pt>
              </c:numCache>
            </c:numRef>
          </c:val>
          <c:extLst>
            <c:ext xmlns:c16="http://schemas.microsoft.com/office/drawing/2014/chart" uri="{C3380CC4-5D6E-409C-BE32-E72D297353CC}">
              <c16:uniqueId val="{00000001-509F-4C4A-A628-94CB6312C3D4}"/>
            </c:ext>
          </c:extLst>
        </c:ser>
        <c:dLbls>
          <c:showLegendKey val="0"/>
          <c:showVal val="0"/>
          <c:showCatName val="0"/>
          <c:showSerName val="0"/>
          <c:showPercent val="0"/>
          <c:showBubbleSize val="0"/>
        </c:dLbls>
        <c:gapWidth val="150"/>
        <c:axId val="124904960"/>
        <c:axId val="124906496"/>
      </c:barChart>
      <c:catAx>
        <c:axId val="124904960"/>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24906496"/>
        <c:crosses val="autoZero"/>
        <c:auto val="1"/>
        <c:lblAlgn val="ctr"/>
        <c:lblOffset val="100"/>
        <c:tickMarkSkip val="2"/>
        <c:noMultiLvlLbl val="0"/>
      </c:catAx>
      <c:valAx>
        <c:axId val="1249064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4904960"/>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4'!$R$8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4'!$Q$9:$Q$16</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4'!$R$9:$R$16</c:f>
              <c:numCache>
                <c:formatCode>0.0%</c:formatCode>
                <c:ptCount val="8"/>
                <c:pt idx="0">
                  <c:v>0</c:v>
                </c:pt>
                <c:pt idx="1">
                  <c:v>0.33300000000000002</c:v>
                </c:pt>
                <c:pt idx="2">
                  <c:v>0</c:v>
                </c:pt>
                <c:pt idx="3">
                  <c:v>0</c:v>
                </c:pt>
                <c:pt idx="4">
                  <c:v>0.33300000000000002</c:v>
                </c:pt>
                <c:pt idx="5">
                  <c:v>0</c:v>
                </c:pt>
                <c:pt idx="6">
                  <c:v>0.33300000000000002</c:v>
                </c:pt>
                <c:pt idx="7">
                  <c:v>0</c:v>
                </c:pt>
              </c:numCache>
            </c:numRef>
          </c:val>
          <c:extLst>
            <c:ext xmlns:c16="http://schemas.microsoft.com/office/drawing/2014/chart" uri="{C3380CC4-5D6E-409C-BE32-E72D297353CC}">
              <c16:uniqueId val="{00000000-5AE0-411F-98AF-90450F83A433}"/>
            </c:ext>
          </c:extLst>
        </c:ser>
        <c:ser>
          <c:idx val="1"/>
          <c:order val="1"/>
          <c:tx>
            <c:strRef>
              <c:f>'Figure 4'!$S$8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4'!$Q$9:$Q$16</c:f>
              <c:strCache>
                <c:ptCount val="8"/>
                <c:pt idx="0">
                  <c:v>قلة فرص العمل
Lack of Job Opportunities</c:v>
                </c:pt>
                <c:pt idx="1">
                  <c:v>البحث عن عمل أفضل
Search for a Better Job</c:v>
                </c:pt>
                <c:pt idx="2">
                  <c:v>استغناء من جهة العمل
Discharged</c:v>
                </c:pt>
                <c:pt idx="3">
                  <c:v>قلة الأجر
Low Wage</c:v>
                </c:pt>
                <c:pt idx="4">
                  <c:v>نقص الخبرة
Lack of Experience</c:v>
                </c:pt>
                <c:pt idx="5">
                  <c:v>عدم وجود العمل المناسب
Lack of Suitable Work</c:v>
                </c:pt>
                <c:pt idx="6">
                  <c:v>عدم وجود مؤهلات علمية مناسبة
Lack of Adequate Academic Qualifications</c:v>
                </c:pt>
                <c:pt idx="7">
                  <c:v>أخرى
Others</c:v>
                </c:pt>
              </c:strCache>
            </c:strRef>
          </c:cat>
          <c:val>
            <c:numRef>
              <c:f>'Figure 4'!$S$9:$S$16</c:f>
              <c:numCache>
                <c:formatCode>0.0%</c:formatCode>
                <c:ptCount val="8"/>
                <c:pt idx="0">
                  <c:v>0</c:v>
                </c:pt>
                <c:pt idx="1">
                  <c:v>0</c:v>
                </c:pt>
                <c:pt idx="2">
                  <c:v>0</c:v>
                </c:pt>
                <c:pt idx="3">
                  <c:v>0</c:v>
                </c:pt>
                <c:pt idx="4">
                  <c:v>0.28599999999999998</c:v>
                </c:pt>
                <c:pt idx="5">
                  <c:v>0.57099999999999995</c:v>
                </c:pt>
                <c:pt idx="6">
                  <c:v>0.14299999999999999</c:v>
                </c:pt>
                <c:pt idx="7">
                  <c:v>0</c:v>
                </c:pt>
              </c:numCache>
            </c:numRef>
          </c:val>
          <c:extLs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25024128"/>
        <c:axId val="125025664"/>
      </c:barChart>
      <c:catAx>
        <c:axId val="12502412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025664"/>
        <c:crosses val="autoZero"/>
        <c:auto val="1"/>
        <c:lblAlgn val="ctr"/>
        <c:lblOffset val="100"/>
        <c:noMultiLvlLbl val="0"/>
      </c:catAx>
      <c:valAx>
        <c:axId val="1250256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024128"/>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فأكثر
13 months &amp; above</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formatCode="0.0%">
                  <c:v>0.51500000000000001</c:v>
                </c:pt>
                <c:pt idx="3" formatCode="0.0%">
                  <c:v>0.48499999999999999</c:v>
                </c:pt>
              </c:numCache>
            </c:numRef>
          </c:val>
          <c:extLs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0.0%</c:formatCode>
                <c:ptCount val="4"/>
                <c:pt idx="0">
                  <c:v>0.33300000000000002</c:v>
                </c:pt>
                <c:pt idx="1">
                  <c:v>0.66700000000000004</c:v>
                </c:pt>
                <c:pt idx="2">
                  <c:v>0.57499999999999996</c:v>
                </c:pt>
                <c:pt idx="3">
                  <c:v>0.42499999999999999</c:v>
                </c:pt>
              </c:numCache>
            </c:numRef>
          </c:val>
          <c:extLs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0.0%</c:formatCode>
                <c:ptCount val="4"/>
                <c:pt idx="0">
                  <c:v>0.28599999999999998</c:v>
                </c:pt>
                <c:pt idx="1">
                  <c:v>0.71399999999999997</c:v>
                </c:pt>
                <c:pt idx="2">
                  <c:v>0.626</c:v>
                </c:pt>
                <c:pt idx="3">
                  <c:v>0.374</c:v>
                </c:pt>
              </c:numCache>
            </c:numRef>
          </c:val>
          <c:extLs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25301888"/>
        <c:axId val="125303424"/>
      </c:barChart>
      <c:catAx>
        <c:axId val="125301888"/>
        <c:scaling>
          <c:orientation val="minMax"/>
        </c:scaling>
        <c:delete val="0"/>
        <c:axPos val="b"/>
        <c:numFmt formatCode="General" sourceLinked="0"/>
        <c:majorTickMark val="none"/>
        <c:minorTickMark val="none"/>
        <c:tickLblPos val="nextTo"/>
        <c:txPr>
          <a:bodyPr/>
          <a:lstStyle/>
          <a:p>
            <a:pPr>
              <a:defRPr lang="ar-QA"/>
            </a:pPr>
            <a:endParaRPr lang="en-US"/>
          </a:p>
        </c:txPr>
        <c:crossAx val="125303424"/>
        <c:crosses val="autoZero"/>
        <c:auto val="1"/>
        <c:lblAlgn val="ctr"/>
        <c:lblOffset val="100"/>
        <c:noMultiLvlLbl val="0"/>
      </c:catAx>
      <c:valAx>
        <c:axId val="125303424"/>
        <c:scaling>
          <c:orientation val="minMax"/>
        </c:scaling>
        <c:delete val="0"/>
        <c:axPos val="l"/>
        <c:numFmt formatCode="General" sourceLinked="1"/>
        <c:majorTickMark val="none"/>
        <c:minorTickMark val="none"/>
        <c:tickLblPos val="nextTo"/>
        <c:txPr>
          <a:bodyPr/>
          <a:lstStyle/>
          <a:p>
            <a:pPr>
              <a:defRPr lang="ar-QA"/>
            </a:pPr>
            <a:endParaRPr lang="en-US"/>
          </a:p>
        </c:txPr>
        <c:crossAx val="125301888"/>
        <c:crosses val="autoZero"/>
        <c:crossBetween val="between"/>
      </c:valAx>
      <c:spPr>
        <a:noFill/>
      </c:spPr>
    </c:plotArea>
    <c:legend>
      <c:legendPos val="b"/>
      <c:layout>
        <c:manualLayout>
          <c:xMode val="edge"/>
          <c:yMode val="edge"/>
          <c:x val="9.8842366127934414E-2"/>
          <c:y val="0.89572093625165594"/>
          <c:w val="0.78276142349512412"/>
          <c:h val="8.6978909477283331E-2"/>
        </c:manualLayout>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0.0%</c:formatCode>
                <c:ptCount val="2"/>
                <c:pt idx="0">
                  <c:v>0.33300000000000002</c:v>
                </c:pt>
                <c:pt idx="1">
                  <c:v>0.33300000000000002</c:v>
                </c:pt>
              </c:numCache>
            </c:numRef>
          </c:val>
          <c:extLs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0.0%</c:formatCode>
                <c:ptCount val="2"/>
                <c:pt idx="0">
                  <c:v>0.66700000000000004</c:v>
                </c:pt>
                <c:pt idx="1">
                  <c:v>0.66700000000000004</c:v>
                </c:pt>
              </c:numCache>
            </c:numRef>
          </c:val>
          <c:extLs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25200640"/>
        <c:axId val="125210624"/>
      </c:barChart>
      <c:catAx>
        <c:axId val="12520064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10624"/>
        <c:crosses val="autoZero"/>
        <c:auto val="1"/>
        <c:lblAlgn val="ctr"/>
        <c:lblOffset val="100"/>
        <c:noMultiLvlLbl val="0"/>
      </c:catAx>
      <c:valAx>
        <c:axId val="125210624"/>
        <c:scaling>
          <c:orientation val="minMax"/>
        </c:scaling>
        <c:delete val="0"/>
        <c:axPos val="l"/>
        <c:majorGridlines>
          <c:spPr>
            <a:ln>
              <a:solidFill>
                <a:schemeClr val="bg2">
                  <a:lumMod val="90000"/>
                </a:schemeClr>
              </a:solidFill>
            </a:ln>
          </c:spPr>
        </c:maj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200640"/>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0.0%</c:formatCode>
                <c:ptCount val="2"/>
                <c:pt idx="0">
                  <c:v>0.5</c:v>
                </c:pt>
                <c:pt idx="1">
                  <c:v>0.5</c:v>
                </c:pt>
              </c:numCache>
            </c:numRef>
          </c:val>
          <c:extLs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0.0%</c:formatCode>
                <c:ptCount val="2"/>
                <c:pt idx="0">
                  <c:v>0.75</c:v>
                </c:pt>
                <c:pt idx="1">
                  <c:v>0.25</c:v>
                </c:pt>
              </c:numCache>
            </c:numRef>
          </c:val>
          <c:extLs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25831424"/>
        <c:axId val="125841408"/>
      </c:barChart>
      <c:catAx>
        <c:axId val="12583142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41408"/>
        <c:crosses val="autoZero"/>
        <c:auto val="1"/>
        <c:lblAlgn val="ctr"/>
        <c:lblOffset val="100"/>
        <c:noMultiLvlLbl val="0"/>
      </c:catAx>
      <c:valAx>
        <c:axId val="12584140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831424"/>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5-06FF-49C5-B0CB-02433468D2C5}"/>
              </c:ext>
            </c:extLst>
          </c:dPt>
          <c:dLbls>
            <c:dLbl>
              <c:idx val="0"/>
              <c:tx>
                <c:rich>
                  <a:bodyPr/>
                  <a:lstStyle/>
                  <a:p>
                    <a:r>
                      <a:rPr lang="ar-QA"/>
                      <a:t>33%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06FF-49C5-B0CB-02433468D2C5}"/>
                </c:ext>
              </c:extLst>
            </c:dLbl>
            <c:dLbl>
              <c:idx val="1"/>
              <c:layout>
                <c:manualLayout>
                  <c:x val="2.8213080839191809E-3"/>
                  <c:y val="-3.636939506813820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5.2072480567440314E-4"/>
                  <c:y val="-1.7555846548357461E-3"/>
                </c:manualLayout>
              </c:layout>
              <c:spPr/>
              <c:txPr>
                <a:bodyPr rot="-1440000" vert="horz"/>
                <a:lstStyle/>
                <a:p>
                  <a:pPr algn="ct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chemeClr val="bg1"/>
                    </a:solidFill>
                    <a:latin typeface="Calibri"/>
                    <a:ea typeface="Calibri"/>
                    <a:cs typeface="Calibri"/>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'Figure 8'!$L$14:$L$17</c:f>
              <c:strCache>
                <c:ptCount val="4"/>
                <c:pt idx="0">
                  <c:v>ساعات الدوام Hours of Work</c:v>
                </c:pt>
                <c:pt idx="1">
                  <c:v>أسباب العمل          قلة الأجر
Working Reasons    Low Wage</c:v>
                </c:pt>
                <c:pt idx="2">
                  <c:v>أسباب شخصية    عدم اجادة اللغة الإنجليزية
 Personal Reasons   English Language</c:v>
                </c:pt>
                <c:pt idx="3">
                  <c:v>الوضع الاجتماعي Social Status</c:v>
                </c:pt>
              </c:strCache>
            </c:strRef>
          </c:cat>
          <c:val>
            <c:numRef>
              <c:f>'Figure 8'!$M$14:$M$17</c:f>
              <c:numCache>
                <c:formatCode>General</c:formatCode>
                <c:ptCount val="4"/>
                <c:pt idx="0">
                  <c:v>122</c:v>
                </c:pt>
                <c:pt idx="1">
                  <c:v>122</c:v>
                </c:pt>
                <c:pt idx="2">
                  <c:v>61</c:v>
                </c:pt>
                <c:pt idx="3">
                  <c:v>61</c:v>
                </c:pt>
              </c:numCache>
            </c:numRef>
          </c:val>
          <c:extLs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4369502875610286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9'!$R$15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9'!$R$16:$R$20</c:f>
              <c:numCache>
                <c:formatCode>0.0%</c:formatCode>
                <c:ptCount val="5"/>
                <c:pt idx="0">
                  <c:v>0.34200000000000003</c:v>
                </c:pt>
                <c:pt idx="1">
                  <c:v>0.28899999999999998</c:v>
                </c:pt>
                <c:pt idx="2">
                  <c:v>0.14099999999999999</c:v>
                </c:pt>
                <c:pt idx="3">
                  <c:v>0.29499999999999998</c:v>
                </c:pt>
                <c:pt idx="4">
                  <c:v>0.57499999999999996</c:v>
                </c:pt>
              </c:numCache>
            </c:numRef>
          </c:val>
          <c:extLst>
            <c:ext xmlns:c16="http://schemas.microsoft.com/office/drawing/2014/chart" uri="{C3380CC4-5D6E-409C-BE32-E72D297353CC}">
              <c16:uniqueId val="{00000000-CADC-4959-8E3B-28CE49000138}"/>
            </c:ext>
          </c:extLst>
        </c:ser>
        <c:ser>
          <c:idx val="1"/>
          <c:order val="1"/>
          <c:tx>
            <c:strRef>
              <c:f>'Figure 9'!$S$15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9'!$Q$16:$Q$20</c:f>
              <c:strCache>
                <c:ptCount val="5"/>
                <c:pt idx="0">
                  <c:v>15 - 24</c:v>
                </c:pt>
                <c:pt idx="1">
                  <c:v>25 - 34</c:v>
                </c:pt>
                <c:pt idx="2">
                  <c:v>35 - 44</c:v>
                </c:pt>
                <c:pt idx="3">
                  <c:v>45 - 54</c:v>
                </c:pt>
                <c:pt idx="4">
                  <c:v>55+</c:v>
                </c:pt>
              </c:strCache>
            </c:strRef>
          </c:cat>
          <c:val>
            <c:numRef>
              <c:f>'Figure 9'!$S$16:$S$20</c:f>
              <c:numCache>
                <c:formatCode>0.0%</c:formatCode>
                <c:ptCount val="5"/>
                <c:pt idx="0">
                  <c:v>0.65800000000000003</c:v>
                </c:pt>
                <c:pt idx="1">
                  <c:v>0.71099999999999997</c:v>
                </c:pt>
                <c:pt idx="2">
                  <c:v>0.85899999999999999</c:v>
                </c:pt>
                <c:pt idx="3">
                  <c:v>0.70499999999999996</c:v>
                </c:pt>
                <c:pt idx="4">
                  <c:v>0.42499999999999999</c:v>
                </c:pt>
              </c:numCache>
            </c:numRef>
          </c:val>
          <c:extLs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26519168"/>
        <c:axId val="126520704"/>
      </c:barChart>
      <c:catAx>
        <c:axId val="126519168"/>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20704"/>
        <c:crosses val="autoZero"/>
        <c:auto val="1"/>
        <c:lblAlgn val="ctr"/>
        <c:lblOffset val="100"/>
        <c:noMultiLvlLbl val="0"/>
      </c:catAx>
      <c:valAx>
        <c:axId val="12652070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519168"/>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10'!$R$14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10'!$R$15:$R$19</c:f>
              <c:numCache>
                <c:formatCode>0.0%</c:formatCode>
                <c:ptCount val="5"/>
                <c:pt idx="0">
                  <c:v>0.438</c:v>
                </c:pt>
                <c:pt idx="1">
                  <c:v>0.13800000000000001</c:v>
                </c:pt>
                <c:pt idx="2">
                  <c:v>9.2999999999999999E-2</c:v>
                </c:pt>
                <c:pt idx="3">
                  <c:v>0.20599999999999999</c:v>
                </c:pt>
                <c:pt idx="4">
                  <c:v>0.42499999999999999</c:v>
                </c:pt>
              </c:numCache>
            </c:numRef>
          </c:val>
          <c:extLst>
            <c:ext xmlns:c16="http://schemas.microsoft.com/office/drawing/2014/chart" uri="{C3380CC4-5D6E-409C-BE32-E72D297353CC}">
              <c16:uniqueId val="{00000000-49C2-4E12-A720-4401BC88F259}"/>
            </c:ext>
          </c:extLst>
        </c:ser>
        <c:ser>
          <c:idx val="1"/>
          <c:order val="1"/>
          <c:tx>
            <c:strRef>
              <c:f>'Figure 10'!$S$14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10'!$Q$15:$Q$19</c:f>
              <c:strCache>
                <c:ptCount val="5"/>
                <c:pt idx="0">
                  <c:v>15 - 24</c:v>
                </c:pt>
                <c:pt idx="1">
                  <c:v>25 - 34</c:v>
                </c:pt>
                <c:pt idx="2">
                  <c:v>35 - 44</c:v>
                </c:pt>
                <c:pt idx="3">
                  <c:v>45 - 54</c:v>
                </c:pt>
                <c:pt idx="4">
                  <c:v>55+</c:v>
                </c:pt>
              </c:strCache>
            </c:strRef>
          </c:cat>
          <c:val>
            <c:numRef>
              <c:f>'Figure 10'!$S$15:$S$19</c:f>
              <c:numCache>
                <c:formatCode>0.0%</c:formatCode>
                <c:ptCount val="5"/>
                <c:pt idx="0">
                  <c:v>0.56200000000000006</c:v>
                </c:pt>
                <c:pt idx="1">
                  <c:v>0.86199999999999999</c:v>
                </c:pt>
                <c:pt idx="2">
                  <c:v>0.90700000000000003</c:v>
                </c:pt>
                <c:pt idx="3">
                  <c:v>0.79400000000000004</c:v>
                </c:pt>
                <c:pt idx="4">
                  <c:v>0.57499999999999996</c:v>
                </c:pt>
              </c:numCache>
            </c:numRef>
          </c:val>
          <c:extLs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26015360"/>
        <c:axId val="126016896"/>
      </c:barChart>
      <c:catAx>
        <c:axId val="126015360"/>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6896"/>
        <c:crosses val="autoZero"/>
        <c:auto val="1"/>
        <c:lblAlgn val="ctr"/>
        <c:lblOffset val="100"/>
        <c:noMultiLvlLbl val="0"/>
      </c:catAx>
      <c:valAx>
        <c:axId val="12601689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6015360"/>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11'!$R$7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3-429F-882D-527177B38C85}"/>
                </c:ext>
              </c:extLst>
            </c:dLbl>
            <c:dLbl>
              <c:idx val="3"/>
              <c:layout>
                <c:manualLayout>
                  <c:x val="-6.2866914454712515E-3"/>
                  <c:y val="2.74049872329433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93-429F-882D-527177B38C85}"/>
                </c:ext>
              </c:extLst>
            </c:dLbl>
            <c:dLbl>
              <c:idx val="4"/>
              <c:layout>
                <c:manualLayout>
                  <c:x val="-4.7150185841034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3-429F-882D-527177B38C85}"/>
                </c:ext>
              </c:extLst>
            </c:dLbl>
            <c:dLbl>
              <c:idx val="6"/>
              <c:layout>
                <c:manualLayout>
                  <c:x val="-9.4300371682067528E-3"/>
                  <c:y val="-1.0048379239011859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11'!$R$8:$R$14</c:f>
              <c:numCache>
                <c:formatCode>0.0%</c:formatCode>
                <c:ptCount val="7"/>
                <c:pt idx="0">
                  <c:v>0.63200000000000001</c:v>
                </c:pt>
                <c:pt idx="1">
                  <c:v>0.41099999999999998</c:v>
                </c:pt>
                <c:pt idx="2">
                  <c:v>0.31900000000000001</c:v>
                </c:pt>
                <c:pt idx="3">
                  <c:v>0.36</c:v>
                </c:pt>
                <c:pt idx="4">
                  <c:v>0.35399999999999998</c:v>
                </c:pt>
                <c:pt idx="5">
                  <c:v>0.16600000000000001</c:v>
                </c:pt>
                <c:pt idx="6">
                  <c:v>0.30299999999999999</c:v>
                </c:pt>
              </c:numCache>
            </c:numRef>
          </c:val>
          <c:extLst>
            <c:ext xmlns:c16="http://schemas.microsoft.com/office/drawing/2014/chart" uri="{C3380CC4-5D6E-409C-BE32-E72D297353CC}">
              <c16:uniqueId val="{00000004-B193-429F-882D-527177B38C85}"/>
            </c:ext>
          </c:extLst>
        </c:ser>
        <c:ser>
          <c:idx val="1"/>
          <c:order val="1"/>
          <c:tx>
            <c:strRef>
              <c:f>'Figure 11'!$S$7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3-429F-882D-527177B38C85}"/>
                </c:ext>
              </c:extLst>
            </c:dLbl>
            <c:dLbl>
              <c:idx val="4"/>
              <c:layout>
                <c:manualLayout>
                  <c:x val="1.52910156496540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3-429F-882D-527177B38C85}"/>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11'!$Q$8:$Q$14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11'!$S$8:$S$14</c:f>
              <c:numCache>
                <c:formatCode>0.0%</c:formatCode>
                <c:ptCount val="7"/>
                <c:pt idx="0">
                  <c:v>0.36799999999999999</c:v>
                </c:pt>
                <c:pt idx="1">
                  <c:v>0.58899999999999997</c:v>
                </c:pt>
                <c:pt idx="2">
                  <c:v>0.68100000000000005</c:v>
                </c:pt>
                <c:pt idx="3">
                  <c:v>0.64</c:v>
                </c:pt>
                <c:pt idx="4">
                  <c:v>0.64600000000000002</c:v>
                </c:pt>
                <c:pt idx="5">
                  <c:v>0.83399999999999996</c:v>
                </c:pt>
                <c:pt idx="6">
                  <c:v>0.69699999999999995</c:v>
                </c:pt>
              </c:numCache>
            </c:numRef>
          </c:val>
          <c:extLst>
            <c:ext xmlns:c16="http://schemas.microsoft.com/office/drawing/2014/chart" uri="{C3380CC4-5D6E-409C-BE32-E72D297353CC}">
              <c16:uniqueId val="{00000007-B193-429F-882D-527177B38C85}"/>
            </c:ext>
          </c:extLst>
        </c:ser>
        <c:dLbls>
          <c:showLegendKey val="0"/>
          <c:showVal val="0"/>
          <c:showCatName val="0"/>
          <c:showSerName val="0"/>
          <c:showPercent val="0"/>
          <c:showBubbleSize val="0"/>
        </c:dLbls>
        <c:gapWidth val="150"/>
        <c:axId val="129995520"/>
        <c:axId val="129997056"/>
      </c:barChart>
      <c:catAx>
        <c:axId val="12999552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7056"/>
        <c:crosses val="autoZero"/>
        <c:auto val="1"/>
        <c:lblAlgn val="ctr"/>
        <c:lblOffset val="100"/>
        <c:noMultiLvlLbl val="0"/>
      </c:catAx>
      <c:valAx>
        <c:axId val="129997056"/>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999552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C6-4061-B8D3-4B111222BBEA}"/>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C6-4061-B8D3-4B111222BBEA}"/>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6-4061-B8D3-4B111222BBEA}"/>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6-4061-B8D3-4B111222BBEA}"/>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6-4061-B8D3-4B111222BBE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2'!$O$43:$T$43</c:f>
              <c:numCache>
                <c:formatCode>General</c:formatCode>
                <c:ptCount val="6"/>
                <c:pt idx="0">
                  <c:v>5.7</c:v>
                </c:pt>
                <c:pt idx="1">
                  <c:v>5.8</c:v>
                </c:pt>
                <c:pt idx="2">
                  <c:v>5.7</c:v>
                </c:pt>
                <c:pt idx="3">
                  <c:v>5.5</c:v>
                </c:pt>
                <c:pt idx="4">
                  <c:v>5.5</c:v>
                </c:pt>
                <c:pt idx="5">
                  <c:v>5.7</c:v>
                </c:pt>
              </c:numCache>
            </c:numRef>
          </c:val>
          <c:smooth val="0"/>
          <c:extLst>
            <c:ext xmlns:c16="http://schemas.microsoft.com/office/drawing/2014/chart" uri="{C3380CC4-5D6E-409C-BE32-E72D297353CC}">
              <c16:uniqueId val="{00000005-ACC6-4061-B8D3-4B111222BBEA}"/>
            </c:ext>
          </c:extLst>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6-4061-B8D3-4B111222BBEA}"/>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6-4061-B8D3-4B111222BBEA}"/>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6-4061-B8D3-4B111222BBEA}"/>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6-4061-B8D3-4B111222BBEA}"/>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C6-4061-B8D3-4B111222BBEA}"/>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2'!$O$41:$T$42</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2'!$O$44:$T$44</c:f>
              <c:numCache>
                <c:formatCode>General</c:formatCode>
                <c:ptCount val="6"/>
                <c:pt idx="0">
                  <c:v>94.3</c:v>
                </c:pt>
                <c:pt idx="1">
                  <c:v>94.2</c:v>
                </c:pt>
                <c:pt idx="2">
                  <c:v>94.3</c:v>
                </c:pt>
                <c:pt idx="3">
                  <c:v>94.5</c:v>
                </c:pt>
                <c:pt idx="4">
                  <c:v>94.5</c:v>
                </c:pt>
                <c:pt idx="5">
                  <c:v>94.3</c:v>
                </c:pt>
              </c:numCache>
            </c:numRef>
          </c:val>
          <c:smooth val="0"/>
          <c:extLst>
            <c:ext xmlns:c16="http://schemas.microsoft.com/office/drawing/2014/chart" uri="{C3380CC4-5D6E-409C-BE32-E72D297353CC}">
              <c16:uniqueId val="{0000000B-ACC6-4061-B8D3-4B111222BBEA}"/>
            </c:ext>
          </c:extLst>
        </c:ser>
        <c:dLbls>
          <c:showLegendKey val="0"/>
          <c:showVal val="0"/>
          <c:showCatName val="0"/>
          <c:showSerName val="0"/>
          <c:showPercent val="0"/>
          <c:showBubbleSize val="0"/>
        </c:dLbls>
        <c:marker val="1"/>
        <c:smooth val="0"/>
        <c:axId val="1106026143"/>
        <c:axId val="1"/>
      </c:lineChart>
      <c:catAx>
        <c:axId val="1106026143"/>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7825858724181215E-2"/>
              <c:y val="0.45542569159685709"/>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06026143"/>
        <c:crosses val="autoZero"/>
        <c:crossBetween val="between"/>
        <c:minorUnit val="50"/>
      </c:valAx>
      <c:spPr>
        <a:noFill/>
        <a:ln w="25400">
          <a:noFill/>
        </a:ln>
      </c:spPr>
    </c:plotArea>
    <c:legend>
      <c:legendPos val="r"/>
      <c:layout>
        <c:manualLayout>
          <c:xMode val="edge"/>
          <c:yMode val="edge"/>
          <c:x val="0.1577689310575308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B3-463A-B854-9EEF440FF86C}"/>
                </c:ext>
              </c:extLst>
            </c:dLbl>
            <c:dLbl>
              <c:idx val="1"/>
              <c:layout>
                <c:manualLayout>
                  <c:x val="-6.107325424266762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B3-463A-B854-9EEF440FF86C}"/>
                </c:ext>
              </c:extLst>
            </c:dLbl>
            <c:dLbl>
              <c:idx val="2"/>
              <c:layout>
                <c:manualLayout>
                  <c:x val="-3.0536627121333813E-3"/>
                  <c:y val="5.50936461842661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B3-463A-B854-9EEF440FF86C}"/>
                </c:ext>
              </c:extLst>
            </c:dLbl>
            <c:dLbl>
              <c:idx val="3"/>
              <c:layout>
                <c:manualLayout>
                  <c:x val="-6.1073254242668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B3-463A-B854-9EEF440FF86C}"/>
                </c:ext>
              </c:extLst>
            </c:dLbl>
            <c:dLbl>
              <c:idx val="4"/>
              <c:layout>
                <c:manualLayout>
                  <c:x val="-6.1073254242667626E-3"/>
                  <c:y val="2.75468230921335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B3-463A-B854-9EEF440FF86C}"/>
                </c:ext>
              </c:extLst>
            </c:dLbl>
            <c:dLbl>
              <c:idx val="5"/>
              <c:layout>
                <c:manualLayout>
                  <c:x val="-3.0536627121333813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B3-463A-B854-9EEF440FF86C}"/>
                </c:ext>
              </c:extLst>
            </c:dLbl>
            <c:dLbl>
              <c:idx val="6"/>
              <c:layout>
                <c:manualLayout>
                  <c:x val="-6.1073254242667626E-3"/>
                  <c:y val="2.75468230921330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0.0%</c:formatCode>
                <c:ptCount val="7"/>
                <c:pt idx="0">
                  <c:v>0.115</c:v>
                </c:pt>
                <c:pt idx="1">
                  <c:v>0.27100000000000002</c:v>
                </c:pt>
                <c:pt idx="2">
                  <c:v>0.36299999999999999</c:v>
                </c:pt>
                <c:pt idx="3">
                  <c:v>0.39200000000000002</c:v>
                </c:pt>
                <c:pt idx="4">
                  <c:v>0.433</c:v>
                </c:pt>
                <c:pt idx="5">
                  <c:v>0.40600000000000003</c:v>
                </c:pt>
                <c:pt idx="6">
                  <c:v>0.29499999999999998</c:v>
                </c:pt>
              </c:numCache>
            </c:numRef>
          </c:val>
          <c:extLst>
            <c:ext xmlns:c16="http://schemas.microsoft.com/office/drawing/2014/chart" uri="{C3380CC4-5D6E-409C-BE32-E72D297353CC}">
              <c16:uniqueId val="{00000007-2CB3-463A-B854-9EEF440FF86C}"/>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B3-463A-B854-9EEF440FF86C}"/>
                </c:ext>
              </c:extLst>
            </c:dLbl>
            <c:dLbl>
              <c:idx val="5"/>
              <c:layout>
                <c:manualLayout>
                  <c:x val="4.71501916760482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B3-463A-B854-9EEF440FF86C}"/>
                </c:ext>
              </c:extLst>
            </c:dLbl>
            <c:dLbl>
              <c:idx val="6"/>
              <c:layout>
                <c:manualLayout>
                  <c:x val="6.286692223472989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CB3-463A-B854-9EEF440FF86C}"/>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0.0%</c:formatCode>
                <c:ptCount val="7"/>
                <c:pt idx="0">
                  <c:v>0.88500000000000001</c:v>
                </c:pt>
                <c:pt idx="1">
                  <c:v>0.72899999999999998</c:v>
                </c:pt>
                <c:pt idx="2">
                  <c:v>0.63700000000000001</c:v>
                </c:pt>
                <c:pt idx="3">
                  <c:v>0.60799999999999998</c:v>
                </c:pt>
                <c:pt idx="4">
                  <c:v>0.56699999999999995</c:v>
                </c:pt>
                <c:pt idx="5">
                  <c:v>0.59399999999999997</c:v>
                </c:pt>
                <c:pt idx="6">
                  <c:v>0.70499999999999996</c:v>
                </c:pt>
              </c:numCache>
            </c:numRef>
          </c:val>
          <c:extLst>
            <c:ext xmlns:c16="http://schemas.microsoft.com/office/drawing/2014/chart" uri="{C3380CC4-5D6E-409C-BE32-E72D297353CC}">
              <c16:uniqueId val="{0000000B-2CB3-463A-B854-9EEF440FF86C}"/>
            </c:ext>
          </c:extLst>
        </c:ser>
        <c:dLbls>
          <c:showLegendKey val="0"/>
          <c:showVal val="0"/>
          <c:showCatName val="0"/>
          <c:showSerName val="0"/>
          <c:showPercent val="0"/>
          <c:showBubbleSize val="0"/>
        </c:dLbls>
        <c:gapWidth val="150"/>
        <c:axId val="131412736"/>
        <c:axId val="131414272"/>
      </c:barChart>
      <c:catAx>
        <c:axId val="13141273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4272"/>
        <c:crosses val="autoZero"/>
        <c:auto val="1"/>
        <c:lblAlgn val="ctr"/>
        <c:lblOffset val="100"/>
        <c:noMultiLvlLbl val="0"/>
      </c:catAx>
      <c:valAx>
        <c:axId val="13141427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3141273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7-4C8F-86D3-8216197228DC}"/>
                </c:ext>
              </c:extLst>
            </c:dLbl>
            <c:dLbl>
              <c:idx val="1"/>
              <c:layout>
                <c:manualLayout>
                  <c:x val="-2.1257760944235388E-2"/>
                  <c:y val="-3.43009206201110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77-4C8F-86D3-8216197228DC}"/>
                </c:ext>
              </c:extLst>
            </c:dLbl>
            <c:dLbl>
              <c:idx val="2"/>
              <c:layout>
                <c:manualLayout>
                  <c:x val="-1.659409518098831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7-4C8F-86D3-8216197228DC}"/>
                </c:ext>
              </c:extLst>
            </c:dLbl>
            <c:dLbl>
              <c:idx val="3"/>
              <c:layout>
                <c:manualLayout>
                  <c:x val="-1.832899558413445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7-4C8F-86D3-8216197228DC}"/>
                </c:ext>
              </c:extLst>
            </c:dLbl>
            <c:dLbl>
              <c:idx val="4"/>
              <c:layout>
                <c:manualLayout>
                  <c:x val="-1.6593945723682734E-2"/>
                  <c:y val="-3.4761181432382861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7-4C8F-86D3-8216197228DC}"/>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2'!$O$72:$T$72</c:f>
              <c:numCache>
                <c:formatCode>General</c:formatCode>
                <c:ptCount val="6"/>
                <c:pt idx="0">
                  <c:v>32.5</c:v>
                </c:pt>
                <c:pt idx="1">
                  <c:v>33.200000000000003</c:v>
                </c:pt>
                <c:pt idx="2">
                  <c:v>33.299999999999997</c:v>
                </c:pt>
                <c:pt idx="3">
                  <c:v>33.299999999999997</c:v>
                </c:pt>
                <c:pt idx="4">
                  <c:v>33.299999999999997</c:v>
                </c:pt>
                <c:pt idx="5">
                  <c:v>34.1</c:v>
                </c:pt>
              </c:numCache>
            </c:numRef>
          </c:val>
          <c:smooth val="0"/>
          <c:extLst>
            <c:ext xmlns:c16="http://schemas.microsoft.com/office/drawing/2014/chart" uri="{C3380CC4-5D6E-409C-BE32-E72D297353CC}">
              <c16:uniqueId val="{00000005-5977-4C8F-86D3-8216197228DC}"/>
            </c:ext>
          </c:extLst>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7-4C8F-86D3-8216197228DC}"/>
                </c:ext>
              </c:extLst>
            </c:dLbl>
            <c:dLbl>
              <c:idx val="1"/>
              <c:layout>
                <c:manualLayout>
                  <c:x val="-1.8330640528910112E-2"/>
                  <c:y val="3.15185339946983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77-4C8F-86D3-8216197228DC}"/>
                </c:ext>
              </c:extLst>
            </c:dLbl>
            <c:dLbl>
              <c:idx val="2"/>
              <c:layout>
                <c:manualLayout>
                  <c:x val="-1.6593888745162294E-2"/>
                  <c:y val="2.7777777777777776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7-4C8F-86D3-8216197228DC}"/>
                </c:ext>
              </c:extLst>
            </c:dLbl>
            <c:dLbl>
              <c:idx val="3"/>
              <c:layout>
                <c:manualLayout>
                  <c:x val="-2.2125216526125431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77-4C8F-86D3-8216197228DC}"/>
                </c:ext>
              </c:extLst>
            </c:dLbl>
            <c:dLbl>
              <c:idx val="4"/>
              <c:layout>
                <c:manualLayout>
                  <c:x val="-2.1096199224203419E-2"/>
                  <c:y val="3.1963083599052505E-2"/>
                </c:manualLayout>
              </c:layout>
              <c:numFmt formatCode="#,##0.00" sourceLinked="0"/>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77-4C8F-86D3-8216197228DC}"/>
                </c:ext>
              </c:extLst>
            </c:dLbl>
            <c:numFmt formatCode="#,##0.00" sourceLinked="0"/>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'[1]الأعداد 2'!$O$70:$T$71</c:f>
              <c:multiLvlStrCache>
                <c:ptCount val="6"/>
                <c:lvl>
                  <c:pt idx="0">
                    <c:v>Q1</c:v>
                  </c:pt>
                  <c:pt idx="1">
                    <c:v>Q2</c:v>
                  </c:pt>
                  <c:pt idx="2">
                    <c:v>Q3</c:v>
                  </c:pt>
                  <c:pt idx="3">
                    <c:v>Q4</c:v>
                  </c:pt>
                  <c:pt idx="4">
                    <c:v>Q1</c:v>
                  </c:pt>
                  <c:pt idx="5">
                    <c:v>Q2</c:v>
                  </c:pt>
                </c:lvl>
                <c:lvl>
                  <c:pt idx="0">
                    <c:v> أرباع   2022  Quarters</c:v>
                  </c:pt>
                  <c:pt idx="4">
                    <c:v> أرباع  2023  Quarters</c:v>
                  </c:pt>
                </c:lvl>
              </c:multiLvlStrCache>
            </c:multiLvlStrRef>
          </c:cat>
          <c:val>
            <c:numRef>
              <c:f>'[1]الأعداد 2'!$O$73:$T$73</c:f>
              <c:numCache>
                <c:formatCode>General</c:formatCode>
                <c:ptCount val="6"/>
                <c:pt idx="0">
                  <c:v>67.5</c:v>
                </c:pt>
                <c:pt idx="1">
                  <c:v>66.8</c:v>
                </c:pt>
                <c:pt idx="2">
                  <c:v>66.7</c:v>
                </c:pt>
                <c:pt idx="3">
                  <c:v>66.7</c:v>
                </c:pt>
                <c:pt idx="4">
                  <c:v>66.7</c:v>
                </c:pt>
                <c:pt idx="5">
                  <c:v>65.900000000000006</c:v>
                </c:pt>
              </c:numCache>
            </c:numRef>
          </c:val>
          <c:smooth val="0"/>
          <c:extLst>
            <c:ext xmlns:c16="http://schemas.microsoft.com/office/drawing/2014/chart" uri="{C3380CC4-5D6E-409C-BE32-E72D297353CC}">
              <c16:uniqueId val="{0000000B-5977-4C8F-86D3-8216197228DC}"/>
            </c:ext>
          </c:extLst>
        </c:ser>
        <c:dLbls>
          <c:showLegendKey val="0"/>
          <c:showVal val="0"/>
          <c:showCatName val="0"/>
          <c:showSerName val="0"/>
          <c:showPercent val="0"/>
          <c:showBubbleSize val="0"/>
        </c:dLbls>
        <c:marker val="1"/>
        <c:smooth val="0"/>
        <c:axId val="1106024287"/>
        <c:axId val="1"/>
      </c:lineChart>
      <c:catAx>
        <c:axId val="1106024287"/>
        <c:scaling>
          <c:orientation val="minMax"/>
        </c:scaling>
        <c:delete val="0"/>
        <c:axPos val="b"/>
        <c:numFmt formatCode="_(* #,##0.00_);_(* \(#,##0.00\);_(* &quot;-&quot;??_);_(@_)"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noMultiLvlLbl val="0"/>
      </c:catAx>
      <c:valAx>
        <c:axId val="1"/>
        <c:scaling>
          <c:orientation val="minMax"/>
          <c:max val="10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900" b="1" i="0" u="none" strike="noStrike" baseline="0">
                    <a:solidFill>
                      <a:srgbClr val="000000"/>
                    </a:solidFill>
                    <a:latin typeface="Times New Roman"/>
                    <a:ea typeface="Times New Roman"/>
                    <a:cs typeface="Times New Roman"/>
                  </a:defRPr>
                </a:pPr>
                <a:r>
                  <a:rPr lang="en-US"/>
                  <a:t>%</a:t>
                </a:r>
              </a:p>
            </c:rich>
          </c:tx>
          <c:layout>
            <c:manualLayout>
              <c:xMode val="edge"/>
              <c:yMode val="edge"/>
              <c:x val="1.9722534683164605E-2"/>
              <c:y val="0.44709214862519181"/>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106024287"/>
        <c:crosses val="autoZero"/>
        <c:crossBetween val="between"/>
        <c:majorUnit val="50"/>
        <c:minorUnit val="50"/>
      </c:valAx>
      <c:spPr>
        <a:noFill/>
        <a:ln w="25400">
          <a:noFill/>
        </a:ln>
      </c:spPr>
    </c:plotArea>
    <c:legend>
      <c:legendPos val="r"/>
      <c:layout>
        <c:manualLayout>
          <c:xMode val="edge"/>
          <c:yMode val="edge"/>
          <c:x val="0.15776893105753084"/>
          <c:y val="1.5974776315899809E-2"/>
          <c:w val="0.78014939436918207"/>
          <c:h val="0.1150196640755369"/>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72260</c:v>
                </c:pt>
                <c:pt idx="1">
                  <c:v>37298</c:v>
                </c:pt>
              </c:numCache>
            </c:numRef>
          </c:val>
          <c:extLs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49612</c:v>
                </c:pt>
                <c:pt idx="1">
                  <c:v>65063</c:v>
                </c:pt>
              </c:numCache>
            </c:numRef>
          </c:val>
          <c:extLs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1677691</c:v>
                </c:pt>
                <c:pt idx="1">
                  <c:v>45013</c:v>
                </c:pt>
              </c:numCache>
            </c:numRef>
          </c:val>
          <c:extLs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323595</c:v>
                </c:pt>
                <c:pt idx="1">
                  <c:v>152452</c:v>
                </c:pt>
              </c:numCache>
            </c:numRef>
          </c:val>
          <c:extLs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0.0%</c:formatCode>
                <c:ptCount val="4"/>
                <c:pt idx="0">
                  <c:v>0.59899999999999998</c:v>
                </c:pt>
                <c:pt idx="1">
                  <c:v>4.7E-2</c:v>
                </c:pt>
                <c:pt idx="2">
                  <c:v>0.30399999999999999</c:v>
                </c:pt>
                <c:pt idx="3">
                  <c:v>0.05</c:v>
                </c:pt>
              </c:numCache>
            </c:numRef>
          </c:val>
          <c:extLs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25384960"/>
        <c:axId val="125390848"/>
      </c:barChart>
      <c:catAx>
        <c:axId val="1253849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90848"/>
        <c:crosses val="autoZero"/>
        <c:auto val="1"/>
        <c:lblAlgn val="ctr"/>
        <c:lblOffset val="100"/>
        <c:noMultiLvlLbl val="0"/>
      </c:catAx>
      <c:valAx>
        <c:axId val="1253908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3849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2'!$R$8:$R$12</c:f>
              <c:strCache>
                <c:ptCount val="5"/>
                <c:pt idx="0">
                  <c:v>التفرغ لأعمال المنزل
Homemaker</c:v>
                </c:pt>
                <c:pt idx="1">
                  <c:v>متفرغ للدراسة
Student</c:v>
                </c:pt>
                <c:pt idx="2">
                  <c:v>عاجز
Disabled</c:v>
                </c:pt>
                <c:pt idx="3">
                  <c:v>متقاعد
Retired</c:v>
                </c:pt>
                <c:pt idx="4">
                  <c:v>أخرى
Other</c:v>
                </c:pt>
              </c:strCache>
            </c:strRef>
          </c:cat>
          <c:val>
            <c:numRef>
              <c:f>'Figure 2'!$S$8:$S$12</c:f>
              <c:numCache>
                <c:formatCode>0.0%</c:formatCode>
                <c:ptCount val="5"/>
                <c:pt idx="0">
                  <c:v>0.43</c:v>
                </c:pt>
                <c:pt idx="1">
                  <c:v>0.434</c:v>
                </c:pt>
                <c:pt idx="2">
                  <c:v>1.4999999999999999E-2</c:v>
                </c:pt>
                <c:pt idx="3">
                  <c:v>0.10299999999999999</c:v>
                </c:pt>
                <c:pt idx="4">
                  <c:v>1.7999999999999999E-2</c:v>
                </c:pt>
              </c:numCache>
            </c:numRef>
          </c:val>
          <c:extLs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25418880"/>
        <c:axId val="125428864"/>
      </c:barChart>
      <c:catAx>
        <c:axId val="12541888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25428864"/>
        <c:crosses val="autoZero"/>
        <c:auto val="1"/>
        <c:lblAlgn val="ctr"/>
        <c:lblOffset val="100"/>
        <c:noMultiLvlLbl val="0"/>
      </c:catAx>
      <c:valAx>
        <c:axId val="12542886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2541888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png"/><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212085</xdr:colOff>
      <xdr:row>4</xdr:row>
      <xdr:rowOff>95250</xdr:rowOff>
    </xdr:from>
    <xdr:to>
      <xdr:col>28</xdr:col>
      <xdr:colOff>57150</xdr:colOff>
      <xdr:row>11</xdr:row>
      <xdr:rowOff>142876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04" b="29078"/>
        <a:stretch/>
      </xdr:blipFill>
      <xdr:spPr>
        <a:xfrm>
          <a:off x="9966874275" y="742950"/>
          <a:ext cx="4474215" cy="1381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2</xdr:col>
      <xdr:colOff>337989</xdr:colOff>
      <xdr:row>2</xdr:row>
      <xdr:rowOff>103910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9846852" y="95251"/>
          <a:ext cx="1351103" cy="5108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314325</xdr:colOff>
      <xdr:row>6</xdr:row>
      <xdr:rowOff>114300</xdr:rowOff>
    </xdr:from>
    <xdr:to>
      <xdr:col>7</xdr:col>
      <xdr:colOff>333375</xdr:colOff>
      <xdr:row>20</xdr:row>
      <xdr:rowOff>114300</xdr:rowOff>
    </xdr:to>
    <xdr:graphicFrame macro="">
      <xdr:nvGraphicFramePr>
        <xdr:cNvPr id="17189766" name="Chart 3">
          <a:extLst>
            <a:ext uri="{FF2B5EF4-FFF2-40B4-BE49-F238E27FC236}">
              <a16:creationId xmlns:a16="http://schemas.microsoft.com/office/drawing/2014/main" id="{00000000-0008-0000-0A00-000086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a:extLst>
            <a:ext uri="{FF2B5EF4-FFF2-40B4-BE49-F238E27FC236}">
              <a16:creationId xmlns:a16="http://schemas.microsoft.com/office/drawing/2014/main" id="{00000000-0008-0000-0A00-000087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a:extLst>
            <a:ext uri="{FF2B5EF4-FFF2-40B4-BE49-F238E27FC236}">
              <a16:creationId xmlns:a16="http://schemas.microsoft.com/office/drawing/2014/main" id="{00000000-0008-0000-0A00-000088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a:extLst>
            <a:ext uri="{FF2B5EF4-FFF2-40B4-BE49-F238E27FC236}">
              <a16:creationId xmlns:a16="http://schemas.microsoft.com/office/drawing/2014/main" id="{00000000-0008-0000-0A00-0000894B0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77932</xdr:rowOff>
    </xdr:from>
    <xdr:to>
      <xdr:col>2</xdr:col>
      <xdr:colOff>138830</xdr:colOff>
      <xdr:row>2</xdr:row>
      <xdr:rowOff>86591</xdr:rowOff>
    </xdr:to>
    <xdr:pic>
      <xdr:nvPicPr>
        <xdr:cNvPr id="7" name="Picture 6">
          <a:extLst>
            <a:ext uri="{FF2B5EF4-FFF2-40B4-BE49-F238E27FC236}">
              <a16:creationId xmlns:a16="http://schemas.microsoft.com/office/drawing/2014/main" id="{00000000-0008-0000-0A00-000007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23923" b="19909"/>
        <a:stretch/>
      </xdr:blipFill>
      <xdr:spPr>
        <a:xfrm>
          <a:off x="9930297124" y="77932"/>
          <a:ext cx="1351103" cy="5108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a:extLst>
            <a:ext uri="{FF2B5EF4-FFF2-40B4-BE49-F238E27FC236}">
              <a16:creationId xmlns:a16="http://schemas.microsoft.com/office/drawing/2014/main" id="{00000000-0008-0000-0B00-0000B2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a:extLst>
            <a:ext uri="{FF2B5EF4-FFF2-40B4-BE49-F238E27FC236}">
              <a16:creationId xmlns:a16="http://schemas.microsoft.com/office/drawing/2014/main" id="{00000000-0008-0000-0B00-0000B33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104775</xdr:rowOff>
    </xdr:from>
    <xdr:to>
      <xdr:col>1</xdr:col>
      <xdr:colOff>655778</xdr:colOff>
      <xdr:row>2</xdr:row>
      <xdr:rowOff>120361</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923" b="19909"/>
        <a:stretch/>
      </xdr:blipFill>
      <xdr:spPr>
        <a:xfrm>
          <a:off x="9988106947" y="104775"/>
          <a:ext cx="1351103" cy="5108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0</xdr:col>
      <xdr:colOff>1351103</xdr:colOff>
      <xdr:row>2</xdr:row>
      <xdr:rowOff>121228</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86147" y="112569"/>
          <a:ext cx="1351103" cy="5108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25977</xdr:colOff>
      <xdr:row>0</xdr:row>
      <xdr:rowOff>112568</xdr:rowOff>
    </xdr:from>
    <xdr:to>
      <xdr:col>0</xdr:col>
      <xdr:colOff>1377080</xdr:colOff>
      <xdr:row>2</xdr:row>
      <xdr:rowOff>121227</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60170" y="112568"/>
          <a:ext cx="1351103" cy="5108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51955</xdr:colOff>
      <xdr:row>0</xdr:row>
      <xdr:rowOff>121227</xdr:rowOff>
    </xdr:from>
    <xdr:to>
      <xdr:col>0</xdr:col>
      <xdr:colOff>1403058</xdr:colOff>
      <xdr:row>2</xdr:row>
      <xdr:rowOff>129886</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7060634192" y="121227"/>
          <a:ext cx="1351103" cy="5108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171450</xdr:rowOff>
    </xdr:to>
    <xdr:pic>
      <xdr:nvPicPr>
        <xdr:cNvPr id="17804736" name="Picture 1">
          <a:extLst>
            <a:ext uri="{FF2B5EF4-FFF2-40B4-BE49-F238E27FC236}">
              <a16:creationId xmlns:a16="http://schemas.microsoft.com/office/drawing/2014/main" id="{00000000-0008-0000-0F00-0000C0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a:extLst>
            <a:ext uri="{FF2B5EF4-FFF2-40B4-BE49-F238E27FC236}">
              <a16:creationId xmlns:a16="http://schemas.microsoft.com/office/drawing/2014/main" id="{00000000-0008-0000-0F00-0000C1AD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43295</xdr:colOff>
      <xdr:row>0</xdr:row>
      <xdr:rowOff>121228</xdr:rowOff>
    </xdr:from>
    <xdr:to>
      <xdr:col>1</xdr:col>
      <xdr:colOff>8943</xdr:colOff>
      <xdr:row>2</xdr:row>
      <xdr:rowOff>129887</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03807" y="121228"/>
          <a:ext cx="1351103" cy="5108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1219200</xdr:colOff>
      <xdr:row>1</xdr:row>
      <xdr:rowOff>114300</xdr:rowOff>
    </xdr:from>
    <xdr:to>
      <xdr:col>13</xdr:col>
      <xdr:colOff>1219200</xdr:colOff>
      <xdr:row>3</xdr:row>
      <xdr:rowOff>0</xdr:rowOff>
    </xdr:to>
    <xdr:pic>
      <xdr:nvPicPr>
        <xdr:cNvPr id="6" name="Picture 1">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8659</xdr:colOff>
      <xdr:row>0</xdr:row>
      <xdr:rowOff>95251</xdr:rowOff>
    </xdr:from>
    <xdr:to>
      <xdr:col>0</xdr:col>
      <xdr:colOff>1359762</xdr:colOff>
      <xdr:row>2</xdr:row>
      <xdr:rowOff>103910</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29994056" y="95251"/>
          <a:ext cx="1351103" cy="5108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3</xdr:row>
      <xdr:rowOff>0</xdr:rowOff>
    </xdr:to>
    <xdr:pic>
      <xdr:nvPicPr>
        <xdr:cNvPr id="17805633" name="Picture 1">
          <a:extLst>
            <a:ext uri="{FF2B5EF4-FFF2-40B4-BE49-F238E27FC236}">
              <a16:creationId xmlns:a16="http://schemas.microsoft.com/office/drawing/2014/main" id="{00000000-0008-0000-1100-000041B10F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25977</xdr:colOff>
      <xdr:row>0</xdr:row>
      <xdr:rowOff>103909</xdr:rowOff>
    </xdr:from>
    <xdr:to>
      <xdr:col>0</xdr:col>
      <xdr:colOff>1377080</xdr:colOff>
      <xdr:row>2</xdr:row>
      <xdr:rowOff>112568</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821125" y="103909"/>
          <a:ext cx="1351103" cy="5108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17319</xdr:colOff>
      <xdr:row>0</xdr:row>
      <xdr:rowOff>60613</xdr:rowOff>
    </xdr:from>
    <xdr:to>
      <xdr:col>1</xdr:col>
      <xdr:colOff>216763</xdr:colOff>
      <xdr:row>2</xdr:row>
      <xdr:rowOff>121226</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2236760" y="60613"/>
          <a:ext cx="1351103" cy="51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67678</xdr:rowOff>
    </xdr:from>
    <xdr:to>
      <xdr:col>0</xdr:col>
      <xdr:colOff>1264227</xdr:colOff>
      <xdr:row>0</xdr:row>
      <xdr:rowOff>545714</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324137" y="67678"/>
          <a:ext cx="1264227" cy="478036"/>
        </a:xfrm>
        <a:prstGeom prst="rect">
          <a:avLst/>
        </a:prstGeom>
      </xdr:spPr>
    </xdr:pic>
    <xdr:clientData/>
  </xdr:twoCellAnchor>
  <xdr:twoCellAnchor editAs="oneCell">
    <xdr:from>
      <xdr:col>4</xdr:col>
      <xdr:colOff>2779569</xdr:colOff>
      <xdr:row>0</xdr:row>
      <xdr:rowOff>69273</xdr:rowOff>
    </xdr:from>
    <xdr:to>
      <xdr:col>4</xdr:col>
      <xdr:colOff>4043796</xdr:colOff>
      <xdr:row>0</xdr:row>
      <xdr:rowOff>547309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27976773" y="69273"/>
          <a:ext cx="1264227" cy="47803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315383</xdr:colOff>
      <xdr:row>4</xdr:row>
      <xdr:rowOff>231775</xdr:rowOff>
    </xdr:from>
    <xdr:to>
      <xdr:col>13</xdr:col>
      <xdr:colOff>763058</xdr:colOff>
      <xdr:row>19</xdr:row>
      <xdr:rowOff>146050</xdr:rowOff>
    </xdr:to>
    <xdr:graphicFrame macro="">
      <xdr:nvGraphicFramePr>
        <xdr:cNvPr id="14843314" name="Chart 8">
          <a:extLst>
            <a:ext uri="{FF2B5EF4-FFF2-40B4-BE49-F238E27FC236}">
              <a16:creationId xmlns:a16="http://schemas.microsoft.com/office/drawing/2014/main" id="{00000000-0008-0000-1300-0000B27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95249</xdr:rowOff>
    </xdr:from>
    <xdr:to>
      <xdr:col>2</xdr:col>
      <xdr:colOff>123436</xdr:colOff>
      <xdr:row>2</xdr:row>
      <xdr:rowOff>108718</xdr:rowOff>
    </xdr:to>
    <xdr:pic>
      <xdr:nvPicPr>
        <xdr:cNvPr id="4" name="Picture 3">
          <a:extLst>
            <a:ext uri="{FF2B5EF4-FFF2-40B4-BE49-F238E27FC236}">
              <a16:creationId xmlns:a16="http://schemas.microsoft.com/office/drawing/2014/main" id="{00000000-0008-0000-1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057525147" y="95249"/>
          <a:ext cx="1351103" cy="510886"/>
        </a:xfrm>
        <a:prstGeom prst="rect">
          <a:avLst/>
        </a:prstGeom>
      </xdr:spPr>
    </xdr:pic>
    <xdr:clientData/>
  </xdr:twoCellAnchor>
  <xdr:twoCellAnchor>
    <xdr:from>
      <xdr:col>23</xdr:col>
      <xdr:colOff>76200</xdr:colOff>
      <xdr:row>7</xdr:row>
      <xdr:rowOff>21771</xdr:rowOff>
    </xdr:from>
    <xdr:to>
      <xdr:col>36</xdr:col>
      <xdr:colOff>447675</xdr:colOff>
      <xdr:row>20</xdr:row>
      <xdr:rowOff>219075</xdr:rowOff>
    </xdr:to>
    <xdr:graphicFrame macro="">
      <xdr:nvGraphicFramePr>
        <xdr:cNvPr id="5" name="Chart 8">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4</xdr:row>
      <xdr:rowOff>228600</xdr:rowOff>
    </xdr:from>
    <xdr:to>
      <xdr:col>13</xdr:col>
      <xdr:colOff>704850</xdr:colOff>
      <xdr:row>17</xdr:row>
      <xdr:rowOff>219075</xdr:rowOff>
    </xdr:to>
    <xdr:graphicFrame macro="">
      <xdr:nvGraphicFramePr>
        <xdr:cNvPr id="14842290" name="Chart 11">
          <a:extLst>
            <a:ext uri="{FF2B5EF4-FFF2-40B4-BE49-F238E27FC236}">
              <a16:creationId xmlns:a16="http://schemas.microsoft.com/office/drawing/2014/main" id="{00000000-0008-0000-1400-0000B279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85725</xdr:rowOff>
    </xdr:from>
    <xdr:to>
      <xdr:col>2</xdr:col>
      <xdr:colOff>208103</xdr:colOff>
      <xdr:row>2</xdr:row>
      <xdr:rowOff>101311</xdr:rowOff>
    </xdr:to>
    <xdr:pic>
      <xdr:nvPicPr>
        <xdr:cNvPr id="4" name="Picture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125997" y="85725"/>
          <a:ext cx="1351103" cy="5108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103910</xdr:rowOff>
    </xdr:from>
    <xdr:to>
      <xdr:col>1</xdr:col>
      <xdr:colOff>554467</xdr:colOff>
      <xdr:row>2</xdr:row>
      <xdr:rowOff>112569</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3206579" y="103910"/>
          <a:ext cx="1351103" cy="5108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649941</xdr:colOff>
      <xdr:row>7</xdr:row>
      <xdr:rowOff>68355</xdr:rowOff>
    </xdr:from>
    <xdr:to>
      <xdr:col>12</xdr:col>
      <xdr:colOff>145676</xdr:colOff>
      <xdr:row>28</xdr:row>
      <xdr:rowOff>0</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17319</xdr:colOff>
      <xdr:row>0</xdr:row>
      <xdr:rowOff>77931</xdr:rowOff>
    </xdr:from>
    <xdr:to>
      <xdr:col>1</xdr:col>
      <xdr:colOff>571786</xdr:colOff>
      <xdr:row>2</xdr:row>
      <xdr:rowOff>86590</xdr:rowOff>
    </xdr:to>
    <xdr:pic>
      <xdr:nvPicPr>
        <xdr:cNvPr id="5" name="Picture 4">
          <a:extLst>
            <a:ext uri="{FF2B5EF4-FFF2-40B4-BE49-F238E27FC236}">
              <a16:creationId xmlns:a16="http://schemas.microsoft.com/office/drawing/2014/main" id="{00000000-0008-0000-16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3068033" y="77931"/>
          <a:ext cx="1351103" cy="5108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34636</xdr:colOff>
      <xdr:row>0</xdr:row>
      <xdr:rowOff>225137</xdr:rowOff>
    </xdr:from>
    <xdr:to>
      <xdr:col>0</xdr:col>
      <xdr:colOff>1385739</xdr:colOff>
      <xdr:row>2</xdr:row>
      <xdr:rowOff>51955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6929988" y="225137"/>
          <a:ext cx="1351103" cy="5108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466725</xdr:colOff>
      <xdr:row>7</xdr:row>
      <xdr:rowOff>114300</xdr:rowOff>
    </xdr:from>
    <xdr:to>
      <xdr:col>7</xdr:col>
      <xdr:colOff>1724025</xdr:colOff>
      <xdr:row>26</xdr:row>
      <xdr:rowOff>38100</xdr:rowOff>
    </xdr:to>
    <xdr:graphicFrame macro="">
      <xdr:nvGraphicFramePr>
        <xdr:cNvPr id="17898784" name="Chart 3">
          <a:extLst>
            <a:ext uri="{FF2B5EF4-FFF2-40B4-BE49-F238E27FC236}">
              <a16:creationId xmlns:a16="http://schemas.microsoft.com/office/drawing/2014/main" id="{00000000-0008-0000-1900-0000201D11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242454</xdr:rowOff>
    </xdr:from>
    <xdr:to>
      <xdr:col>0</xdr:col>
      <xdr:colOff>1446353</xdr:colOff>
      <xdr:row>2</xdr:row>
      <xdr:rowOff>69272</xdr:rowOff>
    </xdr:to>
    <xdr:pic>
      <xdr:nvPicPr>
        <xdr:cNvPr id="4" name="Picture 3">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5605147" y="242454"/>
          <a:ext cx="1351103" cy="5108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1219200</xdr:colOff>
      <xdr:row>1</xdr:row>
      <xdr:rowOff>114300</xdr:rowOff>
    </xdr:from>
    <xdr:to>
      <xdr:col>4</xdr:col>
      <xdr:colOff>1219200</xdr:colOff>
      <xdr:row>2</xdr:row>
      <xdr:rowOff>57150</xdr:rowOff>
    </xdr:to>
    <xdr:pic>
      <xdr:nvPicPr>
        <xdr:cNvPr id="17632732" name="Picture 1">
          <a:extLst>
            <a:ext uri="{FF2B5EF4-FFF2-40B4-BE49-F238E27FC236}">
              <a16:creationId xmlns:a16="http://schemas.microsoft.com/office/drawing/2014/main" id="{00000000-0008-0000-1700-0000DC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a:extLst>
            <a:ext uri="{FF2B5EF4-FFF2-40B4-BE49-F238E27FC236}">
              <a16:creationId xmlns:a16="http://schemas.microsoft.com/office/drawing/2014/main" id="{00000000-0008-0000-1700-0000DD0D0D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103909</xdr:rowOff>
    </xdr:from>
    <xdr:to>
      <xdr:col>0</xdr:col>
      <xdr:colOff>1351103</xdr:colOff>
      <xdr:row>2</xdr:row>
      <xdr:rowOff>112568</xdr:rowOff>
    </xdr:to>
    <xdr:pic>
      <xdr:nvPicPr>
        <xdr:cNvPr id="7" name="Picture 6">
          <a:extLst>
            <a:ext uri="{FF2B5EF4-FFF2-40B4-BE49-F238E27FC236}">
              <a16:creationId xmlns:a16="http://schemas.microsoft.com/office/drawing/2014/main" id="{00000000-0008-0000-1700-00000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10635121147" y="103909"/>
          <a:ext cx="1351103" cy="5108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600075</xdr:colOff>
      <xdr:row>7</xdr:row>
      <xdr:rowOff>76200</xdr:rowOff>
    </xdr:from>
    <xdr:to>
      <xdr:col>13</xdr:col>
      <xdr:colOff>9525</xdr:colOff>
      <xdr:row>29</xdr:row>
      <xdr:rowOff>76200</xdr:rowOff>
    </xdr:to>
    <xdr:graphicFrame macro="">
      <xdr:nvGraphicFramePr>
        <xdr:cNvPr id="18267395" name="Chart 3">
          <a:extLst>
            <a:ext uri="{FF2B5EF4-FFF2-40B4-BE49-F238E27FC236}">
              <a16:creationId xmlns:a16="http://schemas.microsoft.com/office/drawing/2014/main" id="{00000000-0008-0000-1A00-000003BD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8659</xdr:colOff>
      <xdr:row>0</xdr:row>
      <xdr:rowOff>95250</xdr:rowOff>
    </xdr:from>
    <xdr:to>
      <xdr:col>2</xdr:col>
      <xdr:colOff>147489</xdr:colOff>
      <xdr:row>2</xdr:row>
      <xdr:rowOff>103909</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868624" y="95250"/>
          <a:ext cx="1351103" cy="5108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112569</xdr:rowOff>
    </xdr:from>
    <xdr:to>
      <xdr:col>1</xdr:col>
      <xdr:colOff>632398</xdr:colOff>
      <xdr:row>2</xdr:row>
      <xdr:rowOff>121228</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7025238" y="112569"/>
          <a:ext cx="1351103" cy="5108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8</xdr:row>
      <xdr:rowOff>28575</xdr:rowOff>
    </xdr:from>
    <xdr:to>
      <xdr:col>9</xdr:col>
      <xdr:colOff>19050</xdr:colOff>
      <xdr:row>23</xdr:row>
      <xdr:rowOff>104775</xdr:rowOff>
    </xdr:to>
    <xdr:graphicFrame macro="">
      <xdr:nvGraphicFramePr>
        <xdr:cNvPr id="17773856" name="Chart 3">
          <a:extLst>
            <a:ext uri="{FF2B5EF4-FFF2-40B4-BE49-F238E27FC236}">
              <a16:creationId xmlns:a16="http://schemas.microsoft.com/office/drawing/2014/main" id="{00000000-0008-0000-1C00-000020350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225136</xdr:rowOff>
    </xdr:from>
    <xdr:to>
      <xdr:col>1</xdr:col>
      <xdr:colOff>561768</xdr:colOff>
      <xdr:row>2</xdr:row>
      <xdr:rowOff>164523</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4688641" y="225136"/>
          <a:ext cx="1167904" cy="441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84667</xdr:colOff>
      <xdr:row>1</xdr:row>
      <xdr:rowOff>95250</xdr:rowOff>
    </xdr:from>
    <xdr:to>
      <xdr:col>5</xdr:col>
      <xdr:colOff>195311</xdr:colOff>
      <xdr:row>4</xdr:row>
      <xdr:rowOff>75869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41176106" y="254000"/>
          <a:ext cx="1264227" cy="478036"/>
        </a:xfrm>
        <a:prstGeom prst="rect">
          <a:avLst/>
        </a:prstGeom>
      </xdr:spPr>
    </xdr:pic>
    <xdr:clientData/>
  </xdr:twoCellAnchor>
  <xdr:twoCellAnchor editAs="oneCell">
    <xdr:from>
      <xdr:col>31</xdr:col>
      <xdr:colOff>169331</xdr:colOff>
      <xdr:row>1</xdr:row>
      <xdr:rowOff>105834</xdr:rowOff>
    </xdr:from>
    <xdr:to>
      <xdr:col>36</xdr:col>
      <xdr:colOff>216475</xdr:colOff>
      <xdr:row>4</xdr:row>
      <xdr:rowOff>86453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10033926525" y="264584"/>
          <a:ext cx="1264227" cy="47803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1219200</xdr:colOff>
      <xdr:row>1</xdr:row>
      <xdr:rowOff>114300</xdr:rowOff>
    </xdr:from>
    <xdr:to>
      <xdr:col>10</xdr:col>
      <xdr:colOff>1219200</xdr:colOff>
      <xdr:row>2</xdr:row>
      <xdr:rowOff>257175</xdr:rowOff>
    </xdr:to>
    <xdr:pic>
      <xdr:nvPicPr>
        <xdr:cNvPr id="17847016" name="Picture 1">
          <a:extLst>
            <a:ext uri="{FF2B5EF4-FFF2-40B4-BE49-F238E27FC236}">
              <a16:creationId xmlns:a16="http://schemas.microsoft.com/office/drawing/2014/main" id="{00000000-0008-0000-1D00-0000E8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a:extLst>
            <a:ext uri="{FF2B5EF4-FFF2-40B4-BE49-F238E27FC236}">
              <a16:creationId xmlns:a16="http://schemas.microsoft.com/office/drawing/2014/main" id="{00000000-0008-0000-1D00-0000EA5210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a:extLst>
            <a:ext uri="{FF2B5EF4-FFF2-40B4-BE49-F238E27FC236}">
              <a16:creationId xmlns:a16="http://schemas.microsoft.com/office/drawing/2014/main" id="{00000000-0008-0000-1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8658</xdr:colOff>
      <xdr:row>0</xdr:row>
      <xdr:rowOff>95250</xdr:rowOff>
    </xdr:from>
    <xdr:to>
      <xdr:col>0</xdr:col>
      <xdr:colOff>1359761</xdr:colOff>
      <xdr:row>2</xdr:row>
      <xdr:rowOff>103909</xdr:rowOff>
    </xdr:to>
    <xdr:pic>
      <xdr:nvPicPr>
        <xdr:cNvPr id="9" name="Picture 8">
          <a:extLst>
            <a:ext uri="{FF2B5EF4-FFF2-40B4-BE49-F238E27FC236}">
              <a16:creationId xmlns:a16="http://schemas.microsoft.com/office/drawing/2014/main" id="{00000000-0008-0000-1D00-00000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2020284" y="95250"/>
          <a:ext cx="1351103" cy="5108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28575</xdr:colOff>
      <xdr:row>7</xdr:row>
      <xdr:rowOff>85725</xdr:rowOff>
    </xdr:from>
    <xdr:to>
      <xdr:col>13</xdr:col>
      <xdr:colOff>838200</xdr:colOff>
      <xdr:row>35</xdr:row>
      <xdr:rowOff>57150</xdr:rowOff>
    </xdr:to>
    <xdr:graphicFrame macro="">
      <xdr:nvGraphicFramePr>
        <xdr:cNvPr id="14845646" name="Chart 5">
          <a:extLst>
            <a:ext uri="{FF2B5EF4-FFF2-40B4-BE49-F238E27FC236}">
              <a16:creationId xmlns:a16="http://schemas.microsoft.com/office/drawing/2014/main" id="{00000000-0008-0000-1E00-0000CE86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121227</xdr:rowOff>
    </xdr:from>
    <xdr:to>
      <xdr:col>2</xdr:col>
      <xdr:colOff>121512</xdr:colOff>
      <xdr:row>2</xdr:row>
      <xdr:rowOff>129886</xdr:rowOff>
    </xdr:to>
    <xdr:pic>
      <xdr:nvPicPr>
        <xdr:cNvPr id="4" name="Picture 3">
          <a:extLst>
            <a:ext uri="{FF2B5EF4-FFF2-40B4-BE49-F238E27FC236}">
              <a16:creationId xmlns:a16="http://schemas.microsoft.com/office/drawing/2014/main" id="{00000000-0008-0000-1E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121227"/>
          <a:ext cx="1351103" cy="5108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19050</xdr:colOff>
      <xdr:row>7</xdr:row>
      <xdr:rowOff>85725</xdr:rowOff>
    </xdr:from>
    <xdr:to>
      <xdr:col>14</xdr:col>
      <xdr:colOff>0</xdr:colOff>
      <xdr:row>35</xdr:row>
      <xdr:rowOff>66675</xdr:rowOff>
    </xdr:to>
    <xdr:graphicFrame macro="">
      <xdr:nvGraphicFramePr>
        <xdr:cNvPr id="17695012" name="Chart 4">
          <a:extLst>
            <a:ext uri="{FF2B5EF4-FFF2-40B4-BE49-F238E27FC236}">
              <a16:creationId xmlns:a16="http://schemas.microsoft.com/office/drawing/2014/main" id="{00000000-0008-0000-1F00-000024010E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95250</xdr:rowOff>
    </xdr:from>
    <xdr:to>
      <xdr:col>2</xdr:col>
      <xdr:colOff>121512</xdr:colOff>
      <xdr:row>2</xdr:row>
      <xdr:rowOff>103909</xdr:rowOff>
    </xdr:to>
    <xdr:pic>
      <xdr:nvPicPr>
        <xdr:cNvPr id="4" name="Picture 3">
          <a:extLst>
            <a:ext uri="{FF2B5EF4-FFF2-40B4-BE49-F238E27FC236}">
              <a16:creationId xmlns:a16="http://schemas.microsoft.com/office/drawing/2014/main" id="{00000000-0008-0000-1F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0548238" y="95250"/>
          <a:ext cx="1351103" cy="5108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217628</xdr:colOff>
      <xdr:row>2</xdr:row>
      <xdr:rowOff>110836</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89307097" y="95250"/>
          <a:ext cx="1351103" cy="5108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19050</xdr:colOff>
      <xdr:row>6</xdr:row>
      <xdr:rowOff>247650</xdr:rowOff>
    </xdr:from>
    <xdr:to>
      <xdr:col>13</xdr:col>
      <xdr:colOff>838200</xdr:colOff>
      <xdr:row>28</xdr:row>
      <xdr:rowOff>85725</xdr:rowOff>
    </xdr:to>
    <xdr:graphicFrame macro="">
      <xdr:nvGraphicFramePr>
        <xdr:cNvPr id="3" name="Chart 3">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103909</xdr:rowOff>
    </xdr:from>
    <xdr:to>
      <xdr:col>2</xdr:col>
      <xdr:colOff>121512</xdr:colOff>
      <xdr:row>2</xdr:row>
      <xdr:rowOff>112568</xdr:rowOff>
    </xdr:to>
    <xdr:pic>
      <xdr:nvPicPr>
        <xdr:cNvPr id="4" name="Picture 3">
          <a:extLst>
            <a:ext uri="{FF2B5EF4-FFF2-40B4-BE49-F238E27FC236}">
              <a16:creationId xmlns:a16="http://schemas.microsoft.com/office/drawing/2014/main" id="{00000000-0008-0000-2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31041806" y="103909"/>
          <a:ext cx="1351103" cy="5108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38100</xdr:colOff>
      <xdr:row>6</xdr:row>
      <xdr:rowOff>257175</xdr:rowOff>
    </xdr:from>
    <xdr:to>
      <xdr:col>14</xdr:col>
      <xdr:colOff>0</xdr:colOff>
      <xdr:row>28</xdr:row>
      <xdr:rowOff>66675</xdr:rowOff>
    </xdr:to>
    <xdr:graphicFrame macro="">
      <xdr:nvGraphicFramePr>
        <xdr:cNvPr id="3" name="Chart 4">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0</xdr:row>
      <xdr:rowOff>85725</xdr:rowOff>
    </xdr:from>
    <xdr:to>
      <xdr:col>2</xdr:col>
      <xdr:colOff>189053</xdr:colOff>
      <xdr:row>2</xdr:row>
      <xdr:rowOff>101311</xdr:rowOff>
    </xdr:to>
    <xdr:pic>
      <xdr:nvPicPr>
        <xdr:cNvPr id="4" name="Picture 3">
          <a:extLst>
            <a:ext uri="{FF2B5EF4-FFF2-40B4-BE49-F238E27FC236}">
              <a16:creationId xmlns:a16="http://schemas.microsoft.com/office/drawing/2014/main" id="{00000000-0008-0000-22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3923" b="19909"/>
        <a:stretch/>
      </xdr:blipFill>
      <xdr:spPr>
        <a:xfrm>
          <a:off x="9988516522" y="85725"/>
          <a:ext cx="1351103" cy="510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5</xdr:col>
      <xdr:colOff>226002</xdr:colOff>
      <xdr:row>3</xdr:row>
      <xdr:rowOff>97036</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2077523" y="123825"/>
          <a:ext cx="1264227" cy="478036"/>
        </a:xfrm>
        <a:prstGeom prst="rect">
          <a:avLst/>
        </a:prstGeom>
      </xdr:spPr>
    </xdr:pic>
    <xdr:clientData/>
  </xdr:twoCellAnchor>
  <xdr:twoCellAnchor editAs="oneCell">
    <xdr:from>
      <xdr:col>31</xdr:col>
      <xdr:colOff>219075</xdr:colOff>
      <xdr:row>0</xdr:row>
      <xdr:rowOff>104775</xdr:rowOff>
    </xdr:from>
    <xdr:to>
      <xdr:col>36</xdr:col>
      <xdr:colOff>245052</xdr:colOff>
      <xdr:row>3</xdr:row>
      <xdr:rowOff>77986</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4705173" y="104775"/>
          <a:ext cx="1264227" cy="4780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112568</xdr:rowOff>
    </xdr:from>
    <xdr:to>
      <xdr:col>5</xdr:col>
      <xdr:colOff>103909</xdr:colOff>
      <xdr:row>3</xdr:row>
      <xdr:rowOff>79718</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537864" y="112568"/>
          <a:ext cx="1264227" cy="478036"/>
        </a:xfrm>
        <a:prstGeom prst="rect">
          <a:avLst/>
        </a:prstGeom>
      </xdr:spPr>
    </xdr:pic>
    <xdr:clientData/>
  </xdr:twoCellAnchor>
  <xdr:twoCellAnchor editAs="oneCell">
    <xdr:from>
      <xdr:col>33</xdr:col>
      <xdr:colOff>251113</xdr:colOff>
      <xdr:row>0</xdr:row>
      <xdr:rowOff>103909</xdr:rowOff>
    </xdr:from>
    <xdr:to>
      <xdr:col>39</xdr:col>
      <xdr:colOff>8658</xdr:colOff>
      <xdr:row>3</xdr:row>
      <xdr:rowOff>71059</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39933" y="103909"/>
          <a:ext cx="1264227" cy="478036"/>
        </a:xfrm>
        <a:prstGeom prst="rect">
          <a:avLst/>
        </a:prstGeom>
      </xdr:spPr>
    </xdr:pic>
    <xdr:clientData/>
  </xdr:twoCellAnchor>
  <xdr:twoCellAnchor>
    <xdr:from>
      <xdr:col>3</xdr:col>
      <xdr:colOff>216477</xdr:colOff>
      <xdr:row>17</xdr:row>
      <xdr:rowOff>138545</xdr:rowOff>
    </xdr:from>
    <xdr:to>
      <xdr:col>34</xdr:col>
      <xdr:colOff>147204</xdr:colOff>
      <xdr:row>28</xdr:row>
      <xdr:rowOff>233796</xdr:rowOff>
    </xdr:to>
    <xdr:graphicFrame macro="">
      <xdr:nvGraphicFramePr>
        <xdr:cNvPr id="2" name="Chart 3">
          <a:extLst>
            <a:ext uri="{FF2B5EF4-FFF2-40B4-BE49-F238E27FC236}">
              <a16:creationId xmlns:a16="http://schemas.microsoft.com/office/drawing/2014/main" id="{FFB31560-7F77-42F4-B0C4-578D1C7BD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103909</xdr:colOff>
      <xdr:row>0</xdr:row>
      <xdr:rowOff>103909</xdr:rowOff>
    </xdr:from>
    <xdr:to>
      <xdr:col>5</xdr:col>
      <xdr:colOff>207818</xdr:colOff>
      <xdr:row>3</xdr:row>
      <xdr:rowOff>71059</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3334250" y="103909"/>
          <a:ext cx="1264227" cy="478036"/>
        </a:xfrm>
        <a:prstGeom prst="rect">
          <a:avLst/>
        </a:prstGeom>
      </xdr:spPr>
    </xdr:pic>
    <xdr:clientData/>
  </xdr:twoCellAnchor>
  <xdr:twoCellAnchor editAs="oneCell">
    <xdr:from>
      <xdr:col>33</xdr:col>
      <xdr:colOff>181840</xdr:colOff>
      <xdr:row>0</xdr:row>
      <xdr:rowOff>95250</xdr:rowOff>
    </xdr:from>
    <xdr:to>
      <xdr:col>38</xdr:col>
      <xdr:colOff>190499</xdr:colOff>
      <xdr:row>3</xdr:row>
      <xdr:rowOff>62400</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909205" y="95250"/>
          <a:ext cx="1264227" cy="478036"/>
        </a:xfrm>
        <a:prstGeom prst="rect">
          <a:avLst/>
        </a:prstGeom>
      </xdr:spPr>
    </xdr:pic>
    <xdr:clientData/>
  </xdr:twoCellAnchor>
  <xdr:twoCellAnchor>
    <xdr:from>
      <xdr:col>2</xdr:col>
      <xdr:colOff>86590</xdr:colOff>
      <xdr:row>14</xdr:row>
      <xdr:rowOff>251113</xdr:rowOff>
    </xdr:from>
    <xdr:to>
      <xdr:col>36</xdr:col>
      <xdr:colOff>155862</xdr:colOff>
      <xdr:row>27</xdr:row>
      <xdr:rowOff>25976</xdr:rowOff>
    </xdr:to>
    <xdr:graphicFrame macro="">
      <xdr:nvGraphicFramePr>
        <xdr:cNvPr id="2" name="Chart 4">
          <a:extLst>
            <a:ext uri="{FF2B5EF4-FFF2-40B4-BE49-F238E27FC236}">
              <a16:creationId xmlns:a16="http://schemas.microsoft.com/office/drawing/2014/main" id="{6EEF4A1A-212C-435F-A3E8-4EA55692F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112568</xdr:colOff>
      <xdr:row>0</xdr:row>
      <xdr:rowOff>121226</xdr:rowOff>
    </xdr:from>
    <xdr:to>
      <xdr:col>5</xdr:col>
      <xdr:colOff>216477</xdr:colOff>
      <xdr:row>3</xdr:row>
      <xdr:rowOff>88376</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14425296" y="121226"/>
          <a:ext cx="1264227" cy="478036"/>
        </a:xfrm>
        <a:prstGeom prst="rect">
          <a:avLst/>
        </a:prstGeom>
      </xdr:spPr>
    </xdr:pic>
    <xdr:clientData/>
  </xdr:twoCellAnchor>
  <xdr:twoCellAnchor editAs="oneCell">
    <xdr:from>
      <xdr:col>33</xdr:col>
      <xdr:colOff>242455</xdr:colOff>
      <xdr:row>0</xdr:row>
      <xdr:rowOff>95249</xdr:rowOff>
    </xdr:from>
    <xdr:to>
      <xdr:col>39</xdr:col>
      <xdr:colOff>0</xdr:colOff>
      <xdr:row>3</xdr:row>
      <xdr:rowOff>62399</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06848591" y="95249"/>
          <a:ext cx="1264227" cy="478036"/>
        </a:xfrm>
        <a:prstGeom prst="rect">
          <a:avLst/>
        </a:prstGeom>
      </xdr:spPr>
    </xdr:pic>
    <xdr:clientData/>
  </xdr:twoCellAnchor>
  <xdr:twoCellAnchor>
    <xdr:from>
      <xdr:col>4</xdr:col>
      <xdr:colOff>25977</xdr:colOff>
      <xdr:row>15</xdr:row>
      <xdr:rowOff>60613</xdr:rowOff>
    </xdr:from>
    <xdr:to>
      <xdr:col>34</xdr:col>
      <xdr:colOff>2598</xdr:colOff>
      <xdr:row>28</xdr:row>
      <xdr:rowOff>8660</xdr:rowOff>
    </xdr:to>
    <xdr:graphicFrame macro="">
      <xdr:nvGraphicFramePr>
        <xdr:cNvPr id="2" name="Chart 5">
          <a:extLst>
            <a:ext uri="{FF2B5EF4-FFF2-40B4-BE49-F238E27FC236}">
              <a16:creationId xmlns:a16="http://schemas.microsoft.com/office/drawing/2014/main" id="{0E2AC668-8B1A-49DD-815B-608158BDA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5</xdr:col>
      <xdr:colOff>206952</xdr:colOff>
      <xdr:row>4</xdr:row>
      <xdr:rowOff>20836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71020248" y="47625"/>
          <a:ext cx="1264227" cy="478036"/>
        </a:xfrm>
        <a:prstGeom prst="rect">
          <a:avLst/>
        </a:prstGeom>
      </xdr:spPr>
    </xdr:pic>
    <xdr:clientData/>
  </xdr:twoCellAnchor>
  <xdr:twoCellAnchor editAs="oneCell">
    <xdr:from>
      <xdr:col>32</xdr:col>
      <xdr:colOff>228600</xdr:colOff>
      <xdr:row>0</xdr:row>
      <xdr:rowOff>38100</xdr:rowOff>
    </xdr:from>
    <xdr:to>
      <xdr:col>38</xdr:col>
      <xdr:colOff>6927</xdr:colOff>
      <xdr:row>4</xdr:row>
      <xdr:rowOff>11311</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63695523" y="38100"/>
          <a:ext cx="1264227" cy="4780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60613</xdr:colOff>
      <xdr:row>0</xdr:row>
      <xdr:rowOff>112569</xdr:rowOff>
    </xdr:from>
    <xdr:to>
      <xdr:col>0</xdr:col>
      <xdr:colOff>1411716</xdr:colOff>
      <xdr:row>2</xdr:row>
      <xdr:rowOff>121228</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923" b="19909"/>
        <a:stretch/>
      </xdr:blipFill>
      <xdr:spPr>
        <a:xfrm>
          <a:off x="9934124443" y="112569"/>
          <a:ext cx="1351103" cy="510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23223/Downloads/02/&#1575;&#1604;&#1580;&#1583;&#1575;&#1608;&#1604;%20&#1608;&#1575;&#1604;&#1585;&#1587;&#1608;&#1605;&#1575;&#1578;%20&#1575;&#1604;&#1576;&#1610;&#1575;&#1606;&#1610;&#1577;%20&#1575;&#1604;&#1585;&#1576;&#1593;%20&#1575;&#1604;&#1579;&#1575;&#1606;&#1610;%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ؤشرات"/>
      <sheetName val="المؤشرات (2)"/>
      <sheetName val="الأعداد "/>
      <sheetName val="الأعداد 2"/>
      <sheetName val=" معدل المشاركة"/>
      <sheetName val="المؤشرات (3)"/>
      <sheetName val="2 2023  "/>
      <sheetName val="1 2023  "/>
      <sheetName val="4 2022  "/>
      <sheetName val="3 2022 "/>
      <sheetName val="2 2022 "/>
      <sheetName val="1 2022"/>
      <sheetName val="4 2021  "/>
      <sheetName val="3 2021  "/>
      <sheetName val="2 2021 "/>
      <sheetName val="1 2021"/>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sheetData sheetId="1"/>
      <sheetData sheetId="2"/>
      <sheetData sheetId="3">
        <row r="11">
          <cell r="O11" t="str">
            <v xml:space="preserve"> أرباع   2022  Quarters</v>
          </cell>
          <cell r="S11" t="str">
            <v xml:space="preserve"> أرباع  2023  Quarters</v>
          </cell>
        </row>
        <row r="12">
          <cell r="O12" t="str">
            <v>Q1</v>
          </cell>
          <cell r="P12" t="str">
            <v>Q2</v>
          </cell>
          <cell r="Q12" t="str">
            <v>Q3</v>
          </cell>
          <cell r="R12" t="str">
            <v>Q4</v>
          </cell>
          <cell r="S12" t="str">
            <v>Q1</v>
          </cell>
          <cell r="T12" t="str">
            <v>Q2</v>
          </cell>
        </row>
        <row r="13">
          <cell r="N13" t="str">
            <v xml:space="preserve"> ذكور  Males</v>
          </cell>
          <cell r="O13">
            <v>72.599999999999994</v>
          </cell>
          <cell r="P13">
            <v>72.7</v>
          </cell>
          <cell r="Q13">
            <v>72.400000000000006</v>
          </cell>
          <cell r="R13">
            <v>72</v>
          </cell>
          <cell r="S13">
            <v>71.7</v>
          </cell>
          <cell r="T13">
            <v>71.8</v>
          </cell>
        </row>
        <row r="14">
          <cell r="N14" t="str">
            <v>إناث  Females</v>
          </cell>
          <cell r="O14">
            <v>27.4</v>
          </cell>
          <cell r="P14">
            <v>27.3</v>
          </cell>
          <cell r="Q14">
            <v>27.6</v>
          </cell>
          <cell r="R14">
            <v>28</v>
          </cell>
          <cell r="S14">
            <v>28.3</v>
          </cell>
          <cell r="T14">
            <v>28.2</v>
          </cell>
        </row>
        <row r="41">
          <cell r="O41" t="str">
            <v xml:space="preserve"> أرباع   2022  Quarters</v>
          </cell>
          <cell r="S41" t="str">
            <v xml:space="preserve"> أرباع  2023  Quarters</v>
          </cell>
        </row>
        <row r="42">
          <cell r="O42" t="str">
            <v>Q1</v>
          </cell>
          <cell r="P42" t="str">
            <v>Q2</v>
          </cell>
          <cell r="Q42" t="str">
            <v>Q3</v>
          </cell>
          <cell r="R42" t="str">
            <v>Q4</v>
          </cell>
          <cell r="S42" t="str">
            <v>Q1</v>
          </cell>
          <cell r="T42" t="str">
            <v>Q2</v>
          </cell>
        </row>
        <row r="43">
          <cell r="N43" t="str">
            <v xml:space="preserve"> قطريون  Qatari</v>
          </cell>
          <cell r="O43">
            <v>5.7</v>
          </cell>
          <cell r="P43">
            <v>5.8</v>
          </cell>
          <cell r="Q43">
            <v>5.7</v>
          </cell>
          <cell r="R43">
            <v>5.5</v>
          </cell>
          <cell r="S43">
            <v>5.5</v>
          </cell>
          <cell r="T43">
            <v>5.7</v>
          </cell>
        </row>
        <row r="44">
          <cell r="N44" t="str">
            <v>غير قطريين  Non-Qatari</v>
          </cell>
          <cell r="O44">
            <v>94.3</v>
          </cell>
          <cell r="P44">
            <v>94.2</v>
          </cell>
          <cell r="Q44">
            <v>94.3</v>
          </cell>
          <cell r="R44">
            <v>94.5</v>
          </cell>
          <cell r="S44">
            <v>94.5</v>
          </cell>
          <cell r="T44">
            <v>94.3</v>
          </cell>
        </row>
        <row r="70">
          <cell r="O70" t="str">
            <v xml:space="preserve"> أرباع   2022  Quarters</v>
          </cell>
          <cell r="S70" t="str">
            <v xml:space="preserve"> أرباع  2023  Quarters</v>
          </cell>
        </row>
        <row r="71">
          <cell r="O71" t="str">
            <v>Q1</v>
          </cell>
          <cell r="P71" t="str">
            <v>Q2</v>
          </cell>
          <cell r="Q71" t="str">
            <v>Q3</v>
          </cell>
          <cell r="R71" t="str">
            <v>Q4</v>
          </cell>
          <cell r="S71" t="str">
            <v>Q1</v>
          </cell>
          <cell r="T71" t="str">
            <v>Q2</v>
          </cell>
        </row>
        <row r="72">
          <cell r="N72" t="str">
            <v xml:space="preserve"> قطريون  Qatari</v>
          </cell>
          <cell r="O72">
            <v>32.5</v>
          </cell>
          <cell r="P72">
            <v>33.200000000000003</v>
          </cell>
          <cell r="Q72">
            <v>33.299999999999997</v>
          </cell>
          <cell r="R72">
            <v>33.299999999999997</v>
          </cell>
          <cell r="S72">
            <v>33.299999999999997</v>
          </cell>
          <cell r="T72">
            <v>34.1</v>
          </cell>
        </row>
        <row r="73">
          <cell r="N73" t="str">
            <v>غير قطريين  Non-Qatari</v>
          </cell>
          <cell r="O73">
            <v>67.5</v>
          </cell>
          <cell r="P73">
            <v>66.8</v>
          </cell>
          <cell r="Q73">
            <v>66.7</v>
          </cell>
          <cell r="R73">
            <v>66.7</v>
          </cell>
          <cell r="S73">
            <v>66.7</v>
          </cell>
          <cell r="T73">
            <v>65.900000000000006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O57"/>
  <sheetViews>
    <sheetView rightToLeft="1" tabSelected="1" view="pageBreakPreview" topLeftCell="A7" zoomScaleSheetLayoutView="100" workbookViewId="0">
      <selection activeCell="AL29" sqref="AL2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98"/>
      <c r="T3" s="98"/>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98"/>
      <c r="T4" s="98"/>
      <c r="U4" s="99"/>
      <c r="V4" s="99"/>
      <c r="W4" s="99"/>
      <c r="X4" s="99"/>
      <c r="Y4" s="99"/>
      <c r="Z4" s="99"/>
      <c r="AA4" s="99"/>
      <c r="AB4" s="99"/>
      <c r="AC4" s="99"/>
      <c r="AD4" s="99"/>
      <c r="AE4" s="99"/>
      <c r="AF4" s="99"/>
      <c r="AG4" s="99"/>
      <c r="AH4" s="99"/>
      <c r="AI4" s="99"/>
      <c r="AJ4" s="99"/>
      <c r="AK4" s="99"/>
      <c r="AL4" s="99"/>
      <c r="AM4" s="32"/>
      <c r="AN4" s="32"/>
      <c r="AO4" s="32"/>
    </row>
    <row r="5" spans="1:41" ht="15" customHeight="1" x14ac:dyDescent="0.2">
      <c r="A5" s="119"/>
      <c r="B5" s="130"/>
      <c r="C5" s="130"/>
      <c r="D5" s="130"/>
      <c r="E5" s="130"/>
      <c r="F5" s="130"/>
      <c r="G5" s="130"/>
      <c r="H5" s="130"/>
      <c r="I5" s="130"/>
      <c r="J5" s="130"/>
      <c r="K5" s="130"/>
      <c r="L5" s="130"/>
      <c r="M5" s="130"/>
      <c r="N5" s="130"/>
      <c r="O5" s="130"/>
      <c r="P5" s="130"/>
      <c r="Q5" s="130"/>
      <c r="R5" s="130"/>
      <c r="S5" s="98"/>
      <c r="T5" s="98"/>
      <c r="U5" s="124"/>
      <c r="V5" s="124"/>
      <c r="W5" s="124"/>
      <c r="X5" s="124"/>
      <c r="Y5" s="124"/>
      <c r="Z5" s="124"/>
      <c r="AA5" s="124"/>
      <c r="AB5" s="124"/>
      <c r="AC5" s="124"/>
      <c r="AD5" s="124"/>
      <c r="AE5" s="124"/>
      <c r="AF5" s="124"/>
      <c r="AG5" s="124"/>
      <c r="AH5" s="124"/>
      <c r="AI5" s="124"/>
      <c r="AJ5" s="124"/>
      <c r="AK5" s="124"/>
      <c r="AL5" s="120"/>
      <c r="AM5" s="32"/>
      <c r="AN5" s="32"/>
      <c r="AO5" s="32"/>
    </row>
    <row r="6" spans="1:41" ht="15" customHeight="1" x14ac:dyDescent="0.2">
      <c r="A6" s="119"/>
      <c r="B6" s="130"/>
      <c r="C6" s="130"/>
      <c r="D6" s="130"/>
      <c r="E6" s="130"/>
      <c r="F6" s="130"/>
      <c r="G6" s="130"/>
      <c r="H6" s="130"/>
      <c r="I6" s="130"/>
      <c r="J6" s="130"/>
      <c r="K6" s="130"/>
      <c r="L6" s="130"/>
      <c r="M6" s="130"/>
      <c r="N6" s="130"/>
      <c r="O6" s="130"/>
      <c r="P6" s="130"/>
      <c r="Q6" s="130"/>
      <c r="R6" s="130"/>
      <c r="S6" s="98"/>
      <c r="T6" s="98"/>
      <c r="U6" s="124"/>
      <c r="V6" s="124"/>
      <c r="W6" s="124"/>
      <c r="X6" s="124"/>
      <c r="Y6" s="124"/>
      <c r="Z6" s="124"/>
      <c r="AA6" s="124"/>
      <c r="AB6" s="124"/>
      <c r="AC6" s="124"/>
      <c r="AD6" s="124"/>
      <c r="AE6" s="124"/>
      <c r="AF6" s="124"/>
      <c r="AG6" s="124"/>
      <c r="AH6" s="124"/>
      <c r="AI6" s="124"/>
      <c r="AJ6" s="124"/>
      <c r="AK6" s="124"/>
      <c r="AL6" s="120"/>
      <c r="AM6" s="32"/>
      <c r="AN6" s="32"/>
      <c r="AO6" s="32"/>
    </row>
    <row r="7" spans="1:41" ht="15" customHeight="1" x14ac:dyDescent="0.2">
      <c r="A7" s="119"/>
      <c r="B7" s="130"/>
      <c r="C7" s="130"/>
      <c r="D7" s="130"/>
      <c r="E7" s="130"/>
      <c r="F7" s="130"/>
      <c r="G7" s="130"/>
      <c r="H7" s="130"/>
      <c r="I7" s="130"/>
      <c r="J7" s="130"/>
      <c r="K7" s="130"/>
      <c r="L7" s="130"/>
      <c r="M7" s="130"/>
      <c r="N7" s="130"/>
      <c r="O7" s="130"/>
      <c r="P7" s="130"/>
      <c r="Q7" s="130"/>
      <c r="R7" s="130"/>
      <c r="S7" s="98"/>
      <c r="T7" s="98"/>
      <c r="U7" s="124"/>
      <c r="V7" s="124"/>
      <c r="W7" s="124"/>
      <c r="X7" s="124"/>
      <c r="Y7" s="124"/>
      <c r="Z7" s="124"/>
      <c r="AA7" s="124"/>
      <c r="AB7" s="124"/>
      <c r="AC7" s="124"/>
      <c r="AD7" s="124"/>
      <c r="AE7" s="124"/>
      <c r="AF7" s="124"/>
      <c r="AG7" s="124"/>
      <c r="AH7" s="124"/>
      <c r="AI7" s="124"/>
      <c r="AJ7" s="124"/>
      <c r="AK7" s="124"/>
      <c r="AL7" s="120"/>
      <c r="AM7" s="32"/>
      <c r="AN7" s="32"/>
      <c r="AO7" s="32"/>
    </row>
    <row r="8" spans="1:41" ht="15" customHeight="1" x14ac:dyDescent="0.2">
      <c r="A8" s="119"/>
      <c r="B8" s="130"/>
      <c r="C8" s="130"/>
      <c r="D8" s="130"/>
      <c r="E8" s="130"/>
      <c r="F8" s="130"/>
      <c r="G8" s="130"/>
      <c r="H8" s="130"/>
      <c r="I8" s="130"/>
      <c r="J8" s="130"/>
      <c r="K8" s="130"/>
      <c r="L8" s="130"/>
      <c r="M8" s="130"/>
      <c r="N8" s="130"/>
      <c r="O8" s="130"/>
      <c r="P8" s="130"/>
      <c r="Q8" s="130"/>
      <c r="R8" s="130"/>
      <c r="S8" s="98"/>
      <c r="T8" s="98"/>
      <c r="U8" s="124"/>
      <c r="V8" s="124"/>
      <c r="W8" s="124"/>
      <c r="X8" s="124"/>
      <c r="Y8" s="124"/>
      <c r="Z8" s="124"/>
      <c r="AA8" s="124"/>
      <c r="AB8" s="124"/>
      <c r="AC8" s="124"/>
      <c r="AD8" s="124"/>
      <c r="AE8" s="124"/>
      <c r="AF8" s="124"/>
      <c r="AG8" s="124"/>
      <c r="AH8" s="124"/>
      <c r="AI8" s="124"/>
      <c r="AJ8" s="124"/>
      <c r="AK8" s="124"/>
      <c r="AL8" s="120"/>
      <c r="AM8" s="32"/>
      <c r="AN8" s="32"/>
      <c r="AO8" s="32"/>
    </row>
    <row r="9" spans="1:41" ht="15" customHeight="1" x14ac:dyDescent="0.2">
      <c r="A9" s="119"/>
      <c r="B9" s="130"/>
      <c r="C9" s="130"/>
      <c r="D9" s="130"/>
      <c r="E9" s="130"/>
      <c r="F9" s="130"/>
      <c r="G9" s="130"/>
      <c r="H9" s="130"/>
      <c r="I9" s="130"/>
      <c r="J9" s="130"/>
      <c r="K9" s="130"/>
      <c r="L9" s="130"/>
      <c r="M9" s="130"/>
      <c r="N9" s="130"/>
      <c r="O9" s="130"/>
      <c r="P9" s="130"/>
      <c r="Q9" s="130"/>
      <c r="R9" s="130"/>
      <c r="S9" s="98"/>
      <c r="T9" s="98"/>
      <c r="U9" s="124"/>
      <c r="V9" s="124"/>
      <c r="W9" s="124"/>
      <c r="X9" s="124"/>
      <c r="Y9" s="124"/>
      <c r="Z9" s="124"/>
      <c r="AA9" s="124"/>
      <c r="AB9" s="124"/>
      <c r="AC9" s="124"/>
      <c r="AD9" s="124"/>
      <c r="AE9" s="124"/>
      <c r="AF9" s="124"/>
      <c r="AG9" s="124"/>
      <c r="AH9" s="124"/>
      <c r="AI9" s="124"/>
      <c r="AJ9" s="124"/>
      <c r="AK9" s="124"/>
      <c r="AL9" s="120"/>
      <c r="AM9" s="32"/>
      <c r="AN9" s="32"/>
      <c r="AO9" s="32"/>
    </row>
    <row r="10" spans="1:41" ht="15" customHeight="1" x14ac:dyDescent="0.2">
      <c r="A10" s="119"/>
      <c r="B10" s="130"/>
      <c r="C10" s="130"/>
      <c r="D10" s="130"/>
      <c r="E10" s="130"/>
      <c r="F10" s="130"/>
      <c r="G10" s="130"/>
      <c r="H10" s="130"/>
      <c r="I10" s="130"/>
      <c r="J10" s="130"/>
      <c r="K10" s="130"/>
      <c r="L10" s="130"/>
      <c r="M10" s="130"/>
      <c r="N10" s="130"/>
      <c r="O10" s="130"/>
      <c r="P10" s="130"/>
      <c r="Q10" s="130"/>
      <c r="R10" s="130"/>
      <c r="S10" s="98"/>
      <c r="T10" s="98"/>
      <c r="U10" s="124"/>
      <c r="V10" s="124"/>
      <c r="W10" s="124"/>
      <c r="X10" s="124"/>
      <c r="Y10" s="124"/>
      <c r="Z10" s="124"/>
      <c r="AA10" s="124"/>
      <c r="AB10" s="124"/>
      <c r="AC10" s="124"/>
      <c r="AD10" s="124"/>
      <c r="AE10" s="124"/>
      <c r="AF10" s="124"/>
      <c r="AG10" s="124"/>
      <c r="AH10" s="124"/>
      <c r="AI10" s="124"/>
      <c r="AJ10" s="124"/>
      <c r="AK10" s="124"/>
      <c r="AL10" s="120"/>
      <c r="AM10" s="32"/>
      <c r="AN10" s="32"/>
      <c r="AO10" s="32"/>
    </row>
    <row r="11" spans="1:41" ht="15" customHeight="1" x14ac:dyDescent="0.2">
      <c r="A11" s="119"/>
      <c r="B11" s="130"/>
      <c r="C11" s="130"/>
      <c r="D11" s="130"/>
      <c r="E11" s="130"/>
      <c r="F11" s="130"/>
      <c r="G11" s="130"/>
      <c r="H11" s="130"/>
      <c r="I11" s="130"/>
      <c r="J11" s="130"/>
      <c r="K11" s="130"/>
      <c r="L11" s="130"/>
      <c r="M11" s="130"/>
      <c r="N11" s="130"/>
      <c r="O11" s="130"/>
      <c r="P11" s="130"/>
      <c r="Q11" s="130"/>
      <c r="R11" s="130"/>
      <c r="S11" s="98"/>
      <c r="T11" s="98"/>
      <c r="U11" s="124"/>
      <c r="V11" s="124"/>
      <c r="W11" s="124"/>
      <c r="X11" s="124"/>
      <c r="Y11" s="124"/>
      <c r="Z11" s="124"/>
      <c r="AA11" s="124"/>
      <c r="AB11" s="124"/>
      <c r="AC11" s="124"/>
      <c r="AD11" s="124"/>
      <c r="AE11" s="124"/>
      <c r="AF11" s="124"/>
      <c r="AG11" s="124"/>
      <c r="AH11" s="124"/>
      <c r="AI11" s="124"/>
      <c r="AJ11" s="124"/>
      <c r="AK11" s="124"/>
      <c r="AL11" s="120"/>
      <c r="AM11" s="32"/>
      <c r="AN11" s="32"/>
      <c r="AO11" s="32"/>
    </row>
    <row r="12" spans="1:41" ht="15" customHeight="1" x14ac:dyDescent="0.2">
      <c r="A12" s="119"/>
      <c r="B12" s="130"/>
      <c r="C12" s="130"/>
      <c r="D12" s="130"/>
      <c r="E12" s="130"/>
      <c r="F12" s="130"/>
      <c r="G12" s="130"/>
      <c r="H12" s="130"/>
      <c r="I12" s="130"/>
      <c r="J12" s="130"/>
      <c r="K12" s="130"/>
      <c r="L12" s="130"/>
      <c r="M12" s="130"/>
      <c r="N12" s="130"/>
      <c r="O12" s="130"/>
      <c r="P12" s="130"/>
      <c r="Q12" s="130"/>
      <c r="R12" s="130"/>
      <c r="S12" s="98"/>
      <c r="T12" s="98"/>
      <c r="U12" s="124"/>
      <c r="V12" s="124"/>
      <c r="W12" s="124"/>
      <c r="X12" s="124"/>
      <c r="Y12" s="124"/>
      <c r="Z12" s="124"/>
      <c r="AA12" s="124"/>
      <c r="AB12" s="124"/>
      <c r="AC12" s="124"/>
      <c r="AD12" s="124"/>
      <c r="AE12" s="124"/>
      <c r="AF12" s="124"/>
      <c r="AG12" s="124"/>
      <c r="AH12" s="124"/>
      <c r="AI12" s="124"/>
      <c r="AJ12" s="124"/>
      <c r="AK12" s="124"/>
      <c r="AL12" s="120"/>
      <c r="AM12" s="32"/>
      <c r="AN12" s="32"/>
      <c r="AO12" s="32"/>
    </row>
    <row r="13" spans="1:41" ht="15" customHeight="1" x14ac:dyDescent="0.2">
      <c r="A13" s="119"/>
      <c r="B13" s="130"/>
      <c r="C13" s="130"/>
      <c r="D13" s="130"/>
      <c r="E13" s="130"/>
      <c r="F13" s="130"/>
      <c r="G13" s="130"/>
      <c r="H13" s="130"/>
      <c r="I13" s="130"/>
      <c r="J13" s="130"/>
      <c r="K13" s="130"/>
      <c r="L13" s="130"/>
      <c r="M13" s="130"/>
      <c r="N13" s="130"/>
      <c r="O13" s="130"/>
      <c r="P13" s="130"/>
      <c r="Q13" s="130"/>
      <c r="R13" s="130"/>
      <c r="S13" s="129"/>
      <c r="T13" s="129"/>
      <c r="U13" s="124"/>
      <c r="V13" s="124"/>
      <c r="W13" s="124"/>
      <c r="X13" s="124"/>
      <c r="Y13" s="124"/>
      <c r="Z13" s="124"/>
      <c r="AA13" s="124"/>
      <c r="AB13" s="124"/>
      <c r="AC13" s="124"/>
      <c r="AD13" s="124"/>
      <c r="AE13" s="124"/>
      <c r="AF13" s="124"/>
      <c r="AG13" s="124"/>
      <c r="AH13" s="124"/>
      <c r="AI13" s="124"/>
      <c r="AJ13" s="124"/>
      <c r="AK13" s="124"/>
      <c r="AL13" s="120"/>
      <c r="AM13" s="32"/>
      <c r="AN13" s="32"/>
      <c r="AO13" s="32"/>
    </row>
    <row r="14" spans="1:41" ht="15" customHeight="1" x14ac:dyDescent="0.2">
      <c r="A14" s="119"/>
      <c r="B14" s="130"/>
      <c r="C14" s="130"/>
      <c r="D14" s="130"/>
      <c r="E14" s="397" t="s">
        <v>420</v>
      </c>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124"/>
      <c r="AJ14" s="124"/>
      <c r="AK14" s="124"/>
      <c r="AL14" s="120"/>
      <c r="AM14" s="32"/>
      <c r="AN14" s="32"/>
      <c r="AO14" s="32"/>
    </row>
    <row r="15" spans="1:41" ht="15" customHeight="1" x14ac:dyDescent="0.2">
      <c r="A15" s="119"/>
      <c r="B15" s="130"/>
      <c r="C15" s="130"/>
      <c r="D15" s="130"/>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124"/>
      <c r="AJ15" s="124"/>
      <c r="AK15" s="124"/>
      <c r="AL15" s="120"/>
      <c r="AM15" s="32"/>
      <c r="AN15" s="32"/>
      <c r="AO15" s="32"/>
    </row>
    <row r="16" spans="1:41" ht="15" customHeight="1" x14ac:dyDescent="0.2">
      <c r="A16" s="119"/>
      <c r="B16" s="130"/>
      <c r="C16" s="130"/>
      <c r="D16" s="130"/>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124"/>
      <c r="AJ16" s="124"/>
      <c r="AK16" s="124"/>
      <c r="AL16" s="120"/>
      <c r="AM16" s="32"/>
      <c r="AN16" s="32"/>
      <c r="AO16" s="32"/>
    </row>
    <row r="17" spans="1:41" ht="15" customHeight="1" x14ac:dyDescent="0.2">
      <c r="A17" s="119"/>
      <c r="B17" s="130"/>
      <c r="C17" s="130"/>
      <c r="D17" s="130"/>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124"/>
      <c r="AJ17" s="124"/>
      <c r="AK17" s="124"/>
      <c r="AL17" s="120"/>
      <c r="AM17" s="32"/>
      <c r="AN17" s="32"/>
      <c r="AO17" s="32"/>
    </row>
    <row r="18" spans="1:41" ht="15" customHeight="1" x14ac:dyDescent="0.2">
      <c r="A18" s="119"/>
      <c r="B18" s="130"/>
      <c r="C18" s="130"/>
      <c r="D18" s="130"/>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124"/>
      <c r="AJ18" s="124"/>
      <c r="AK18" s="124"/>
      <c r="AL18" s="120"/>
      <c r="AM18" s="32"/>
      <c r="AN18" s="32"/>
      <c r="AO18" s="32"/>
    </row>
    <row r="19" spans="1:41" ht="15" customHeight="1" x14ac:dyDescent="0.2">
      <c r="A19" s="119"/>
      <c r="B19" s="130"/>
      <c r="C19" s="130"/>
      <c r="D19" s="130"/>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124"/>
      <c r="AJ19" s="124"/>
      <c r="AK19" s="124"/>
      <c r="AL19" s="120"/>
      <c r="AM19" s="32"/>
      <c r="AN19" s="32"/>
      <c r="AO19" s="32"/>
    </row>
    <row r="20" spans="1:41" ht="15" customHeight="1" x14ac:dyDescent="0.2">
      <c r="A20" s="119"/>
      <c r="B20" s="130"/>
      <c r="C20" s="130"/>
      <c r="D20" s="130"/>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124"/>
      <c r="AJ20" s="124"/>
      <c r="AK20" s="124"/>
      <c r="AL20" s="120"/>
      <c r="AM20" s="32"/>
      <c r="AN20" s="32"/>
      <c r="AO20" s="32"/>
    </row>
    <row r="21" spans="1:41" ht="15" customHeight="1" x14ac:dyDescent="0.2">
      <c r="A21" s="119"/>
      <c r="B21" s="130"/>
      <c r="C21" s="130"/>
      <c r="D21" s="130"/>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124"/>
      <c r="AJ21" s="124"/>
      <c r="AK21" s="124"/>
      <c r="AL21" s="120"/>
      <c r="AM21" s="32"/>
      <c r="AN21" s="32"/>
      <c r="AO21" s="32"/>
    </row>
    <row r="22" spans="1:41" ht="15" customHeight="1" x14ac:dyDescent="0.2">
      <c r="A22" s="119"/>
      <c r="B22" s="130"/>
      <c r="C22" s="130"/>
      <c r="D22" s="130"/>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124"/>
      <c r="AJ22" s="124"/>
      <c r="AK22" s="124"/>
      <c r="AL22" s="120"/>
      <c r="AM22" s="32"/>
      <c r="AN22" s="32"/>
      <c r="AO22" s="32"/>
    </row>
    <row r="23" spans="1:41" ht="15" customHeight="1" x14ac:dyDescent="0.2">
      <c r="A23" s="119"/>
      <c r="B23" s="130"/>
      <c r="C23" s="130"/>
      <c r="D23" s="130"/>
      <c r="E23" s="398" t="s">
        <v>419</v>
      </c>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124"/>
      <c r="AJ23" s="124"/>
      <c r="AK23" s="124"/>
      <c r="AL23" s="120"/>
      <c r="AM23" s="32"/>
      <c r="AN23" s="32"/>
      <c r="AO23" s="32"/>
    </row>
    <row r="24" spans="1:41" ht="15" customHeight="1" x14ac:dyDescent="0.2">
      <c r="A24" s="119"/>
      <c r="B24" s="130"/>
      <c r="C24" s="130"/>
      <c r="D24" s="130"/>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124"/>
      <c r="AJ24" s="124"/>
      <c r="AK24" s="124"/>
      <c r="AL24" s="120"/>
      <c r="AM24" s="32"/>
      <c r="AN24" s="32"/>
      <c r="AO24" s="32"/>
    </row>
    <row r="25" spans="1:41" ht="15" customHeight="1" x14ac:dyDescent="0.2">
      <c r="A25" s="119"/>
      <c r="B25" s="130"/>
      <c r="C25" s="130"/>
      <c r="D25" s="130"/>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124"/>
      <c r="AJ25" s="124"/>
      <c r="AK25" s="124"/>
      <c r="AL25" s="120"/>
      <c r="AM25" s="32"/>
      <c r="AN25" s="32"/>
      <c r="AO25" s="32"/>
    </row>
    <row r="26" spans="1:41" ht="15" customHeight="1" x14ac:dyDescent="0.2">
      <c r="A26" s="119"/>
      <c r="B26" s="130"/>
      <c r="C26" s="130"/>
      <c r="D26" s="130"/>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124"/>
      <c r="AJ26" s="124"/>
      <c r="AK26" s="124"/>
      <c r="AL26" s="120"/>
      <c r="AM26" s="32"/>
      <c r="AN26" s="32"/>
      <c r="AO26" s="32"/>
    </row>
    <row r="27" spans="1:41" ht="15" customHeight="1" x14ac:dyDescent="0.2">
      <c r="A27" s="119"/>
      <c r="B27" s="130"/>
      <c r="C27" s="130"/>
      <c r="D27" s="130"/>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124"/>
      <c r="AJ27" s="124"/>
      <c r="AK27" s="124"/>
      <c r="AL27" s="120"/>
      <c r="AM27" s="32"/>
      <c r="AN27" s="32"/>
      <c r="AO27" s="32"/>
    </row>
    <row r="28" spans="1:41" ht="15" customHeight="1" x14ac:dyDescent="0.2">
      <c r="A28" s="119"/>
      <c r="B28" s="130"/>
      <c r="C28" s="130"/>
      <c r="D28" s="130"/>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124"/>
      <c r="AJ28" s="124"/>
      <c r="AK28" s="124"/>
      <c r="AL28" s="120"/>
      <c r="AM28" s="32"/>
      <c r="AN28" s="32"/>
      <c r="AO28" s="32"/>
    </row>
    <row r="29" spans="1:41" ht="15" customHeight="1" x14ac:dyDescent="0.2">
      <c r="A29" s="119"/>
      <c r="B29" s="130"/>
      <c r="C29" s="130"/>
      <c r="D29" s="130"/>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124"/>
      <c r="AJ29" s="124"/>
      <c r="AK29" s="124"/>
      <c r="AL29" s="120"/>
      <c r="AM29" s="32"/>
      <c r="AN29" s="32"/>
      <c r="AO29" s="32"/>
    </row>
    <row r="30" spans="1:41" ht="15" customHeight="1" x14ac:dyDescent="0.2">
      <c r="A30" s="119"/>
      <c r="B30" s="130"/>
      <c r="C30" s="130"/>
      <c r="D30" s="130"/>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124"/>
      <c r="AJ30" s="124"/>
      <c r="AK30" s="124"/>
      <c r="AL30" s="120"/>
      <c r="AM30" s="32"/>
      <c r="AN30" s="32"/>
      <c r="AO30" s="32"/>
    </row>
    <row r="31" spans="1:41" ht="15" customHeight="1" x14ac:dyDescent="0.2">
      <c r="A31" s="119"/>
      <c r="B31" s="130"/>
      <c r="C31" s="130"/>
      <c r="D31" s="130"/>
      <c r="E31" s="130"/>
      <c r="F31" s="130"/>
      <c r="G31" s="130"/>
      <c r="H31" s="130"/>
      <c r="I31" s="130"/>
      <c r="J31" s="130"/>
      <c r="K31" s="130"/>
      <c r="L31" s="130"/>
      <c r="M31" s="130"/>
      <c r="N31" s="130"/>
      <c r="O31" s="130"/>
      <c r="P31" s="130"/>
      <c r="Q31" s="130"/>
      <c r="R31" s="130"/>
      <c r="S31" s="98"/>
      <c r="T31" s="98"/>
      <c r="U31" s="124"/>
      <c r="V31" s="124"/>
      <c r="W31" s="124"/>
      <c r="X31" s="124"/>
      <c r="Y31" s="124"/>
      <c r="Z31" s="124"/>
      <c r="AA31" s="124"/>
      <c r="AB31" s="124"/>
      <c r="AC31" s="124"/>
      <c r="AD31" s="124"/>
      <c r="AE31" s="124"/>
      <c r="AF31" s="124"/>
      <c r="AG31" s="124"/>
      <c r="AH31" s="124"/>
      <c r="AI31" s="124"/>
      <c r="AJ31" s="124"/>
      <c r="AK31" s="124"/>
      <c r="AL31" s="120"/>
      <c r="AM31" s="32"/>
      <c r="AN31" s="32"/>
      <c r="AO31" s="32"/>
    </row>
    <row r="32" spans="1:41" ht="15" customHeight="1" x14ac:dyDescent="0.2">
      <c r="A32" s="119"/>
      <c r="B32" s="130"/>
      <c r="C32" s="130"/>
      <c r="D32" s="130"/>
      <c r="E32" s="130"/>
      <c r="F32" s="130"/>
      <c r="G32" s="130"/>
      <c r="H32" s="130"/>
      <c r="I32" s="130"/>
      <c r="J32" s="130"/>
      <c r="K32" s="130"/>
      <c r="L32" s="130"/>
      <c r="M32" s="130"/>
      <c r="N32" s="130"/>
      <c r="O32" s="130"/>
      <c r="P32" s="130"/>
      <c r="Q32" s="130"/>
      <c r="R32" s="130"/>
      <c r="S32" s="98"/>
      <c r="T32" s="98"/>
      <c r="U32" s="124"/>
      <c r="V32" s="124"/>
      <c r="W32" s="124"/>
      <c r="X32" s="124"/>
      <c r="Y32" s="124"/>
      <c r="Z32" s="124"/>
      <c r="AA32" s="124"/>
      <c r="AB32" s="124"/>
      <c r="AC32" s="124"/>
      <c r="AD32" s="124"/>
      <c r="AE32" s="124"/>
      <c r="AF32" s="124"/>
      <c r="AG32" s="124"/>
      <c r="AH32" s="124"/>
      <c r="AI32" s="124"/>
      <c r="AJ32" s="124"/>
      <c r="AK32" s="124"/>
      <c r="AL32" s="120"/>
      <c r="AM32" s="32"/>
      <c r="AN32" s="32"/>
      <c r="AO32" s="32"/>
    </row>
    <row r="33" spans="1:41" ht="15" customHeight="1" x14ac:dyDescent="0.2">
      <c r="A33" s="119"/>
      <c r="B33" s="130"/>
      <c r="C33" s="130"/>
      <c r="D33" s="130"/>
      <c r="E33" s="130"/>
      <c r="F33" s="130"/>
      <c r="G33" s="130"/>
      <c r="H33" s="130"/>
      <c r="I33" s="130"/>
      <c r="J33" s="130"/>
      <c r="K33" s="130"/>
      <c r="L33" s="130"/>
      <c r="M33" s="130"/>
      <c r="N33" s="130"/>
      <c r="O33" s="130"/>
      <c r="P33" s="130"/>
      <c r="Q33" s="130"/>
      <c r="R33" s="130"/>
      <c r="S33" s="98"/>
      <c r="T33" s="98"/>
      <c r="U33" s="124"/>
      <c r="V33" s="124"/>
      <c r="W33" s="124"/>
      <c r="X33" s="124"/>
      <c r="Y33" s="124"/>
      <c r="Z33" s="124"/>
      <c r="AA33" s="124"/>
      <c r="AB33" s="124"/>
      <c r="AC33" s="124"/>
      <c r="AD33" s="124"/>
      <c r="AE33" s="124"/>
      <c r="AF33" s="124"/>
      <c r="AG33" s="124"/>
      <c r="AH33" s="124"/>
      <c r="AI33" s="124"/>
      <c r="AJ33" s="124"/>
      <c r="AK33" s="124"/>
      <c r="AL33" s="120"/>
      <c r="AM33" s="32"/>
      <c r="AN33" s="32"/>
      <c r="AO33" s="32"/>
    </row>
    <row r="34" spans="1:41" ht="15" customHeight="1" x14ac:dyDescent="0.2">
      <c r="A34" s="119"/>
      <c r="B34" s="130"/>
      <c r="C34" s="130"/>
      <c r="D34" s="130"/>
      <c r="E34" s="130"/>
      <c r="F34" s="130"/>
      <c r="G34" s="130"/>
      <c r="H34" s="130"/>
      <c r="I34" s="130"/>
      <c r="J34" s="130"/>
      <c r="K34" s="130"/>
      <c r="L34" s="130"/>
      <c r="M34" s="130"/>
      <c r="N34" s="130"/>
      <c r="O34" s="130"/>
      <c r="P34" s="130"/>
      <c r="Q34" s="130"/>
      <c r="R34" s="130"/>
      <c r="S34" s="98"/>
      <c r="T34" s="98"/>
      <c r="U34" s="124"/>
      <c r="V34" s="124"/>
      <c r="W34" s="124"/>
      <c r="X34" s="124"/>
      <c r="Y34" s="124"/>
      <c r="Z34" s="124"/>
      <c r="AA34" s="124"/>
      <c r="AB34" s="124"/>
      <c r="AC34" s="124"/>
      <c r="AD34" s="124"/>
      <c r="AE34" s="124"/>
      <c r="AF34" s="124"/>
      <c r="AG34" s="124"/>
      <c r="AH34" s="124"/>
      <c r="AI34" s="124"/>
      <c r="AJ34" s="124"/>
      <c r="AK34" s="124"/>
      <c r="AL34" s="120"/>
      <c r="AM34" s="32"/>
      <c r="AN34" s="32"/>
      <c r="AO34" s="32"/>
    </row>
    <row r="35" spans="1:41" ht="15" customHeight="1" x14ac:dyDescent="0.2">
      <c r="A35" s="119"/>
      <c r="B35" s="130"/>
      <c r="C35" s="130"/>
      <c r="D35" s="130"/>
      <c r="E35" s="130"/>
      <c r="F35" s="130"/>
      <c r="G35" s="130"/>
      <c r="H35" s="130"/>
      <c r="I35" s="130"/>
      <c r="J35" s="130"/>
      <c r="K35" s="130"/>
      <c r="L35" s="130"/>
      <c r="M35" s="130"/>
      <c r="N35" s="130"/>
      <c r="O35" s="130"/>
      <c r="P35" s="130"/>
      <c r="Q35" s="130"/>
      <c r="R35" s="130"/>
      <c r="S35" s="98"/>
      <c r="T35" s="98"/>
      <c r="U35" s="124"/>
      <c r="V35" s="124"/>
      <c r="W35" s="124"/>
      <c r="X35" s="124"/>
      <c r="Y35" s="124"/>
      <c r="Z35" s="124"/>
      <c r="AA35" s="124"/>
      <c r="AB35" s="124"/>
      <c r="AC35" s="124"/>
      <c r="AD35" s="124"/>
      <c r="AE35" s="124"/>
      <c r="AF35" s="124"/>
      <c r="AG35" s="124"/>
      <c r="AH35" s="124"/>
      <c r="AI35" s="124"/>
      <c r="AJ35" s="124"/>
      <c r="AK35" s="124"/>
      <c r="AL35" s="120"/>
      <c r="AM35" s="32"/>
      <c r="AN35" s="32"/>
      <c r="AO35" s="32"/>
    </row>
    <row r="36" spans="1:41" ht="15" customHeight="1" x14ac:dyDescent="0.2">
      <c r="A36" s="119"/>
      <c r="B36" s="130"/>
      <c r="C36" s="130"/>
      <c r="D36" s="130"/>
      <c r="E36" s="130"/>
      <c r="F36" s="130"/>
      <c r="G36" s="130"/>
      <c r="H36" s="130"/>
      <c r="I36" s="130"/>
      <c r="J36" s="130"/>
      <c r="K36" s="130"/>
      <c r="L36" s="130"/>
      <c r="M36" s="130"/>
      <c r="N36" s="130"/>
      <c r="O36" s="130"/>
      <c r="P36" s="130"/>
      <c r="Q36" s="130"/>
      <c r="R36" s="130"/>
      <c r="S36" s="98"/>
      <c r="T36" s="98"/>
      <c r="U36" s="124"/>
      <c r="V36" s="124"/>
      <c r="W36" s="124"/>
      <c r="X36" s="124"/>
      <c r="Y36" s="124"/>
      <c r="Z36" s="124"/>
      <c r="AA36" s="124"/>
      <c r="AB36" s="124"/>
      <c r="AC36" s="124"/>
      <c r="AD36" s="124"/>
      <c r="AE36" s="124"/>
      <c r="AF36" s="124"/>
      <c r="AG36" s="124"/>
      <c r="AH36" s="124"/>
      <c r="AI36" s="124"/>
      <c r="AJ36" s="124"/>
      <c r="AK36" s="124"/>
      <c r="AL36" s="120"/>
      <c r="AM36" s="32"/>
      <c r="AN36" s="32"/>
      <c r="AO36" s="32"/>
    </row>
    <row r="37" spans="1:41" ht="15" customHeight="1" x14ac:dyDescent="0.2">
      <c r="A37" s="119"/>
      <c r="B37" s="130"/>
      <c r="C37" s="130"/>
      <c r="D37" s="130"/>
      <c r="E37" s="130"/>
      <c r="F37" s="130"/>
      <c r="G37" s="130"/>
      <c r="H37" s="130"/>
      <c r="I37" s="130"/>
      <c r="J37" s="130"/>
      <c r="K37" s="130"/>
      <c r="L37" s="130"/>
      <c r="M37" s="130"/>
      <c r="N37" s="130"/>
      <c r="O37" s="130"/>
      <c r="P37" s="130"/>
      <c r="Q37" s="130"/>
      <c r="R37" s="130"/>
      <c r="S37" s="98"/>
      <c r="T37" s="98"/>
      <c r="U37" s="124"/>
      <c r="V37" s="124"/>
      <c r="W37" s="124"/>
      <c r="X37" s="124"/>
      <c r="Y37" s="124"/>
      <c r="Z37" s="124"/>
      <c r="AA37" s="124"/>
      <c r="AB37" s="124"/>
      <c r="AC37" s="124"/>
      <c r="AD37" s="124"/>
      <c r="AE37" s="124"/>
      <c r="AF37" s="124"/>
      <c r="AG37" s="124"/>
      <c r="AH37" s="124"/>
      <c r="AI37" s="124"/>
      <c r="AJ37" s="124"/>
      <c r="AK37" s="124"/>
      <c r="AL37" s="120"/>
      <c r="AM37" s="32"/>
      <c r="AN37" s="32"/>
      <c r="AO37" s="32"/>
    </row>
    <row r="38" spans="1:41" ht="15" customHeight="1" x14ac:dyDescent="0.2">
      <c r="A38" s="119"/>
      <c r="B38" s="130"/>
      <c r="C38" s="130"/>
      <c r="D38" s="130"/>
      <c r="E38" s="130"/>
      <c r="F38" s="130"/>
      <c r="G38" s="130"/>
      <c r="H38" s="130"/>
      <c r="I38" s="130"/>
      <c r="J38" s="130"/>
      <c r="K38" s="130"/>
      <c r="L38" s="130"/>
      <c r="M38" s="130"/>
      <c r="N38" s="130"/>
      <c r="O38" s="130"/>
      <c r="P38" s="130"/>
      <c r="Q38" s="130"/>
      <c r="R38" s="130"/>
      <c r="S38" s="98"/>
      <c r="T38" s="98"/>
      <c r="U38" s="124"/>
      <c r="V38" s="124"/>
      <c r="W38" s="124"/>
      <c r="X38" s="124"/>
      <c r="Y38" s="124"/>
      <c r="Z38" s="124"/>
      <c r="AA38" s="124"/>
      <c r="AB38" s="124"/>
      <c r="AC38" s="124"/>
      <c r="AD38" s="124"/>
      <c r="AE38" s="124"/>
      <c r="AF38" s="124"/>
      <c r="AG38" s="124"/>
      <c r="AH38" s="124"/>
      <c r="AI38" s="124"/>
      <c r="AJ38" s="124"/>
      <c r="AK38" s="124"/>
      <c r="AL38" s="120"/>
      <c r="AM38" s="32"/>
      <c r="AN38" s="32"/>
      <c r="AO38" s="32"/>
    </row>
    <row r="39" spans="1:41" ht="15" customHeight="1" x14ac:dyDescent="0.2">
      <c r="A39" s="119"/>
      <c r="B39" s="130"/>
      <c r="C39" s="130"/>
      <c r="D39" s="130"/>
      <c r="E39" s="130"/>
      <c r="F39" s="130"/>
      <c r="G39" s="130"/>
      <c r="H39" s="130"/>
      <c r="I39" s="130"/>
      <c r="J39" s="130"/>
      <c r="K39" s="130"/>
      <c r="L39" s="130"/>
      <c r="M39" s="130"/>
      <c r="N39" s="130"/>
      <c r="O39" s="130"/>
      <c r="P39" s="130"/>
      <c r="Q39" s="130"/>
      <c r="R39" s="130"/>
      <c r="S39" s="98"/>
      <c r="T39" s="98"/>
      <c r="U39" s="124"/>
      <c r="V39" s="124"/>
      <c r="W39" s="124"/>
      <c r="X39" s="124"/>
      <c r="Y39" s="124"/>
      <c r="Z39" s="124"/>
      <c r="AA39" s="124"/>
      <c r="AB39" s="124"/>
      <c r="AC39" s="124"/>
      <c r="AD39" s="124"/>
      <c r="AE39" s="124"/>
      <c r="AF39" s="124"/>
      <c r="AG39" s="124"/>
      <c r="AH39" s="124"/>
      <c r="AI39" s="124"/>
      <c r="AJ39" s="124"/>
      <c r="AK39" s="124"/>
      <c r="AL39" s="120"/>
      <c r="AM39" s="32"/>
      <c r="AN39" s="32"/>
      <c r="AO39" s="32"/>
    </row>
    <row r="40" spans="1:41" ht="15" customHeight="1" x14ac:dyDescent="0.2">
      <c r="A40" s="119"/>
      <c r="B40" s="130"/>
      <c r="C40" s="130"/>
      <c r="D40" s="130"/>
      <c r="E40" s="130"/>
      <c r="F40" s="130"/>
      <c r="G40" s="130"/>
      <c r="H40" s="130"/>
      <c r="I40" s="130"/>
      <c r="J40" s="130"/>
      <c r="K40" s="130"/>
      <c r="L40" s="130"/>
      <c r="M40" s="130"/>
      <c r="N40" s="130"/>
      <c r="O40" s="130"/>
      <c r="P40" s="130"/>
      <c r="Q40" s="130"/>
      <c r="R40" s="130"/>
      <c r="S40" s="98"/>
      <c r="T40" s="98"/>
      <c r="U40" s="124"/>
      <c r="V40" s="124"/>
      <c r="W40" s="124"/>
      <c r="X40" s="124"/>
      <c r="Y40" s="124"/>
      <c r="Z40" s="124"/>
      <c r="AA40" s="124"/>
      <c r="AB40" s="124"/>
      <c r="AC40" s="124"/>
      <c r="AD40" s="124"/>
      <c r="AE40" s="124"/>
      <c r="AF40" s="124"/>
      <c r="AG40" s="124"/>
      <c r="AH40" s="124"/>
      <c r="AI40" s="124"/>
      <c r="AJ40" s="124"/>
      <c r="AK40" s="124"/>
      <c r="AL40" s="120"/>
      <c r="AM40" s="32"/>
      <c r="AN40" s="32"/>
      <c r="AO40" s="32"/>
    </row>
    <row r="41" spans="1:41" ht="15" customHeight="1" x14ac:dyDescent="0.2">
      <c r="A41" s="119"/>
      <c r="B41" s="130"/>
      <c r="C41" s="130"/>
      <c r="D41" s="130"/>
      <c r="E41" s="130"/>
      <c r="F41" s="130"/>
      <c r="G41" s="130"/>
      <c r="H41" s="130"/>
      <c r="I41" s="130"/>
      <c r="J41" s="130"/>
      <c r="K41" s="130"/>
      <c r="L41" s="130"/>
      <c r="M41" s="130"/>
      <c r="N41" s="130"/>
      <c r="O41" s="130"/>
      <c r="P41" s="130"/>
      <c r="Q41" s="130"/>
      <c r="R41" s="130"/>
      <c r="S41" s="98"/>
      <c r="T41" s="98"/>
      <c r="U41" s="124"/>
      <c r="V41" s="124"/>
      <c r="W41" s="124"/>
      <c r="X41" s="124"/>
      <c r="Y41" s="124"/>
      <c r="Z41" s="124"/>
      <c r="AA41" s="124"/>
      <c r="AB41" s="124"/>
      <c r="AC41" s="124"/>
      <c r="AD41" s="124"/>
      <c r="AE41" s="124"/>
      <c r="AF41" s="124"/>
      <c r="AG41" s="124"/>
      <c r="AH41" s="124"/>
      <c r="AI41" s="124"/>
      <c r="AJ41" s="124"/>
      <c r="AK41" s="124"/>
      <c r="AL41" s="120"/>
      <c r="AM41" s="32"/>
      <c r="AN41" s="32"/>
      <c r="AO41" s="32"/>
    </row>
    <row r="42" spans="1:41" ht="15" x14ac:dyDescent="0.2">
      <c r="A42" s="125"/>
      <c r="B42" s="125"/>
      <c r="C42" s="125"/>
      <c r="D42" s="125"/>
      <c r="E42" s="125"/>
      <c r="F42" s="125"/>
      <c r="G42" s="125"/>
      <c r="H42" s="125"/>
      <c r="I42" s="125"/>
      <c r="J42" s="125"/>
      <c r="K42" s="125"/>
      <c r="L42" s="125"/>
      <c r="M42" s="125"/>
      <c r="N42" s="125"/>
      <c r="O42" s="125"/>
      <c r="P42" s="125"/>
      <c r="Q42" s="125"/>
      <c r="R42" s="125"/>
      <c r="S42" s="98"/>
      <c r="T42" s="98"/>
      <c r="U42" s="114"/>
      <c r="V42" s="114"/>
      <c r="W42" s="114"/>
      <c r="X42" s="114"/>
      <c r="Y42" s="114"/>
      <c r="Z42" s="114"/>
      <c r="AA42" s="114"/>
      <c r="AB42" s="114"/>
      <c r="AC42" s="114"/>
      <c r="AD42" s="114"/>
      <c r="AE42" s="114"/>
      <c r="AF42" s="114"/>
      <c r="AG42" s="114"/>
      <c r="AH42" s="114"/>
      <c r="AI42" s="114"/>
      <c r="AJ42" s="114"/>
      <c r="AK42" s="114"/>
      <c r="AL42" s="114"/>
    </row>
    <row r="43" spans="1:41" ht="15" x14ac:dyDescent="0.2">
      <c r="A43" s="125"/>
      <c r="B43" s="125"/>
      <c r="C43" s="125"/>
      <c r="D43" s="125"/>
      <c r="E43" s="125"/>
      <c r="F43" s="125"/>
      <c r="G43" s="125"/>
      <c r="H43" s="125"/>
      <c r="I43" s="125"/>
      <c r="J43" s="125"/>
      <c r="K43" s="125"/>
      <c r="L43" s="125"/>
      <c r="M43" s="125"/>
      <c r="N43" s="125"/>
      <c r="O43" s="125"/>
      <c r="P43" s="125"/>
      <c r="Q43" s="125"/>
      <c r="R43" s="125"/>
      <c r="S43" s="98"/>
      <c r="T43" s="98"/>
      <c r="U43" s="114"/>
      <c r="V43" s="114"/>
      <c r="W43" s="114"/>
      <c r="X43" s="114"/>
      <c r="Y43" s="114"/>
      <c r="Z43" s="114"/>
      <c r="AA43" s="114"/>
      <c r="AB43" s="114"/>
      <c r="AC43" s="114"/>
      <c r="AD43" s="114"/>
      <c r="AE43" s="114"/>
      <c r="AF43" s="114"/>
      <c r="AG43" s="114"/>
      <c r="AH43" s="114"/>
      <c r="AI43" s="114"/>
      <c r="AJ43" s="114"/>
      <c r="AK43" s="114"/>
      <c r="AL43" s="114"/>
    </row>
    <row r="44" spans="1:41" ht="15" x14ac:dyDescent="0.2">
      <c r="A44" s="125"/>
      <c r="B44" s="125"/>
      <c r="C44" s="113"/>
      <c r="D44" s="113"/>
      <c r="E44" s="113"/>
      <c r="F44" s="113"/>
      <c r="G44" s="113"/>
      <c r="H44" s="113"/>
      <c r="I44" s="113"/>
      <c r="J44" s="113"/>
      <c r="K44" s="113"/>
      <c r="L44" s="113"/>
      <c r="M44" s="113"/>
      <c r="N44" s="125"/>
      <c r="O44" s="125"/>
      <c r="P44" s="125"/>
      <c r="Q44" s="125"/>
      <c r="R44" s="125"/>
      <c r="S44" s="98"/>
      <c r="T44" s="98"/>
      <c r="U44" s="114"/>
      <c r="V44" s="114"/>
      <c r="W44" s="114"/>
      <c r="X44" s="114"/>
      <c r="Y44" s="114"/>
      <c r="Z44" s="114"/>
      <c r="AA44" s="114"/>
      <c r="AB44" s="114"/>
      <c r="AC44" s="114"/>
      <c r="AD44" s="114"/>
      <c r="AE44" s="114"/>
      <c r="AF44" s="114"/>
      <c r="AG44" s="114"/>
      <c r="AH44" s="114"/>
      <c r="AI44" s="114"/>
      <c r="AJ44" s="114"/>
      <c r="AK44" s="114"/>
      <c r="AL44" s="114"/>
    </row>
    <row r="45" spans="1:41" ht="15" x14ac:dyDescent="0.2">
      <c r="A45" s="125"/>
      <c r="B45" s="125"/>
      <c r="C45" s="113"/>
      <c r="D45" s="113"/>
      <c r="E45" s="113"/>
      <c r="F45" s="113"/>
      <c r="G45" s="113"/>
      <c r="H45" s="113"/>
      <c r="I45" s="113"/>
      <c r="J45" s="113"/>
      <c r="K45" s="113"/>
      <c r="L45" s="113"/>
      <c r="M45" s="113"/>
      <c r="N45" s="125"/>
      <c r="O45" s="125"/>
      <c r="P45" s="125"/>
      <c r="Q45" s="125"/>
      <c r="R45" s="125"/>
      <c r="S45" s="98"/>
      <c r="T45" s="98"/>
      <c r="U45" s="114"/>
      <c r="V45" s="114"/>
      <c r="W45" s="114"/>
      <c r="X45" s="114"/>
      <c r="Y45" s="114"/>
      <c r="Z45" s="114"/>
      <c r="AA45" s="114"/>
      <c r="AB45" s="114"/>
      <c r="AC45" s="114"/>
      <c r="AD45" s="114"/>
      <c r="AE45" s="114"/>
      <c r="AF45" s="114"/>
      <c r="AG45" s="114"/>
      <c r="AH45" s="114"/>
      <c r="AI45" s="114"/>
      <c r="AJ45" s="114"/>
      <c r="AK45" s="114"/>
      <c r="AL45" s="114"/>
    </row>
    <row r="46" spans="1:41" ht="15" x14ac:dyDescent="0.2">
      <c r="A46" s="125"/>
      <c r="B46" s="125"/>
      <c r="C46" s="125"/>
      <c r="D46" s="125"/>
      <c r="E46" s="125"/>
      <c r="F46" s="125"/>
      <c r="G46" s="125"/>
      <c r="H46" s="125"/>
      <c r="I46" s="125"/>
      <c r="J46" s="125"/>
      <c r="K46" s="125"/>
      <c r="L46" s="125"/>
      <c r="M46" s="125"/>
      <c r="N46" s="125"/>
      <c r="O46" s="125"/>
      <c r="P46" s="125"/>
      <c r="Q46" s="125"/>
      <c r="R46" s="125"/>
      <c r="S46" s="98"/>
      <c r="T46" s="98"/>
      <c r="U46" s="114"/>
      <c r="V46" s="114"/>
      <c r="W46" s="114"/>
      <c r="X46" s="114"/>
      <c r="Y46" s="114"/>
      <c r="Z46" s="114"/>
      <c r="AA46" s="114"/>
      <c r="AB46" s="114"/>
      <c r="AC46" s="114"/>
      <c r="AD46" s="114"/>
      <c r="AE46" s="114"/>
      <c r="AF46" s="114"/>
      <c r="AG46" s="114"/>
      <c r="AH46" s="114"/>
      <c r="AI46" s="114"/>
      <c r="AJ46" s="114"/>
      <c r="AK46" s="114"/>
      <c r="AL46" s="114"/>
    </row>
    <row r="47" spans="1:41" ht="15" x14ac:dyDescent="0.2">
      <c r="A47" s="125"/>
      <c r="B47" s="125"/>
      <c r="C47" s="125"/>
      <c r="D47" s="125"/>
      <c r="E47" s="125"/>
      <c r="F47" s="125"/>
      <c r="G47" s="125"/>
      <c r="H47" s="125"/>
      <c r="I47" s="125"/>
      <c r="J47" s="125"/>
      <c r="K47" s="125"/>
      <c r="L47" s="125"/>
      <c r="M47" s="125"/>
      <c r="N47" s="125"/>
      <c r="O47" s="125"/>
      <c r="P47" s="125"/>
      <c r="Q47" s="125"/>
      <c r="R47" s="125"/>
      <c r="S47" s="98"/>
      <c r="T47" s="98"/>
      <c r="U47" s="114"/>
      <c r="V47" s="114"/>
      <c r="W47" s="114"/>
      <c r="X47" s="114"/>
      <c r="Y47" s="114"/>
      <c r="Z47" s="114"/>
      <c r="AA47" s="114"/>
      <c r="AB47" s="114"/>
      <c r="AC47" s="114"/>
      <c r="AD47" s="114"/>
      <c r="AE47" s="114"/>
      <c r="AF47" s="114"/>
      <c r="AG47" s="114"/>
      <c r="AH47" s="114"/>
      <c r="AI47" s="114"/>
      <c r="AJ47" s="114"/>
      <c r="AK47" s="114"/>
      <c r="AL47" s="114"/>
    </row>
    <row r="48" spans="1:41" ht="14.25" x14ac:dyDescent="0.2">
      <c r="A48" s="97"/>
      <c r="B48" s="97"/>
      <c r="C48" s="97"/>
      <c r="D48" s="97"/>
      <c r="E48" s="97"/>
      <c r="F48" s="97"/>
      <c r="G48" s="97"/>
      <c r="H48" s="97"/>
      <c r="I48" s="97"/>
      <c r="J48" s="97"/>
      <c r="K48" s="97"/>
      <c r="L48" s="97"/>
      <c r="M48" s="97"/>
      <c r="N48" s="97"/>
      <c r="O48" s="97"/>
      <c r="P48" s="97"/>
      <c r="Q48" s="97"/>
      <c r="R48" s="97"/>
      <c r="S48" s="98"/>
      <c r="T48" s="98"/>
      <c r="U48" s="99"/>
      <c r="V48" s="99"/>
      <c r="W48" s="99"/>
      <c r="X48" s="99"/>
      <c r="Y48" s="99"/>
      <c r="Z48" s="99"/>
      <c r="AA48" s="99"/>
      <c r="AB48" s="99"/>
      <c r="AC48" s="99"/>
      <c r="AD48" s="99"/>
      <c r="AE48" s="99"/>
      <c r="AF48" s="99"/>
      <c r="AG48" s="99"/>
      <c r="AH48" s="99"/>
      <c r="AI48" s="99"/>
      <c r="AJ48" s="99"/>
      <c r="AK48" s="99"/>
      <c r="AL48" s="99"/>
    </row>
    <row r="49" spans="1:38" ht="14.25" x14ac:dyDescent="0.2">
      <c r="A49" s="97"/>
      <c r="B49" s="97"/>
      <c r="C49" s="97"/>
      <c r="D49" s="97"/>
      <c r="E49" s="97"/>
      <c r="F49" s="97"/>
      <c r="G49" s="97"/>
      <c r="H49" s="97"/>
      <c r="I49" s="97"/>
      <c r="J49" s="97"/>
      <c r="K49" s="97"/>
      <c r="L49" s="97"/>
      <c r="M49" s="97"/>
      <c r="N49" s="97"/>
      <c r="O49" s="97"/>
      <c r="P49" s="97"/>
      <c r="Q49" s="97"/>
      <c r="R49" s="97"/>
      <c r="S49" s="98"/>
      <c r="T49" s="98"/>
      <c r="U49" s="99"/>
      <c r="V49" s="99"/>
      <c r="W49" s="99"/>
      <c r="X49" s="99"/>
      <c r="Y49" s="99"/>
      <c r="Z49" s="99"/>
      <c r="AA49" s="99"/>
      <c r="AB49" s="99"/>
      <c r="AC49" s="99"/>
      <c r="AD49" s="99"/>
      <c r="AE49" s="99"/>
      <c r="AF49" s="99"/>
      <c r="AG49" s="99"/>
      <c r="AH49" s="99"/>
      <c r="AI49" s="99"/>
      <c r="AJ49" s="99"/>
      <c r="AK49" s="99"/>
      <c r="AL49" s="99"/>
    </row>
    <row r="50" spans="1:38" ht="14.25" x14ac:dyDescent="0.2">
      <c r="A50" s="97"/>
      <c r="B50" s="97"/>
      <c r="C50" s="97"/>
      <c r="D50" s="97"/>
      <c r="E50" s="97"/>
      <c r="F50" s="97"/>
      <c r="G50" s="97"/>
      <c r="H50" s="97"/>
      <c r="I50" s="97"/>
      <c r="J50" s="97"/>
      <c r="K50" s="97"/>
      <c r="L50" s="97"/>
      <c r="M50" s="97"/>
      <c r="N50" s="97"/>
      <c r="O50" s="97"/>
      <c r="P50" s="97"/>
      <c r="Q50" s="97"/>
      <c r="R50" s="97"/>
      <c r="S50" s="98"/>
      <c r="T50" s="98"/>
      <c r="U50" s="99"/>
      <c r="V50" s="99"/>
      <c r="W50" s="99"/>
      <c r="X50" s="99"/>
      <c r="Y50" s="99"/>
      <c r="Z50" s="99"/>
      <c r="AA50" s="99"/>
      <c r="AB50" s="99"/>
      <c r="AC50" s="99"/>
      <c r="AD50" s="99"/>
      <c r="AE50" s="99"/>
      <c r="AF50" s="99"/>
      <c r="AG50" s="99"/>
      <c r="AH50" s="99"/>
      <c r="AI50" s="99"/>
      <c r="AJ50" s="99"/>
      <c r="AK50" s="99"/>
      <c r="AL50" s="99"/>
    </row>
    <row r="51" spans="1:38" ht="14.25" x14ac:dyDescent="0.2">
      <c r="A51" s="97"/>
      <c r="B51" s="97"/>
      <c r="C51" s="97"/>
      <c r="D51" s="97"/>
      <c r="E51" s="97"/>
      <c r="F51" s="97"/>
      <c r="G51" s="97"/>
      <c r="H51" s="97"/>
      <c r="I51" s="97"/>
      <c r="J51" s="97"/>
      <c r="K51" s="97"/>
      <c r="L51" s="97"/>
      <c r="M51" s="97"/>
      <c r="N51" s="97"/>
      <c r="O51" s="97"/>
      <c r="P51" s="97"/>
      <c r="Q51" s="97"/>
      <c r="R51" s="97"/>
      <c r="S51" s="98"/>
      <c r="T51" s="98"/>
      <c r="U51" s="99"/>
      <c r="V51" s="99"/>
      <c r="W51" s="99"/>
      <c r="X51" s="99"/>
      <c r="Y51" s="99"/>
      <c r="Z51" s="99"/>
      <c r="AA51" s="99"/>
      <c r="AB51" s="99"/>
      <c r="AC51" s="99"/>
      <c r="AD51" s="99"/>
      <c r="AE51" s="99"/>
      <c r="AF51" s="99"/>
      <c r="AG51" s="99"/>
      <c r="AH51" s="99"/>
      <c r="AI51" s="99"/>
      <c r="AJ51" s="99"/>
      <c r="AK51" s="99"/>
      <c r="AL51" s="99"/>
    </row>
    <row r="52" spans="1:38" ht="14.25" x14ac:dyDescent="0.2">
      <c r="A52" s="97"/>
      <c r="B52" s="97"/>
      <c r="C52" s="97"/>
      <c r="D52" s="97"/>
      <c r="E52" s="97"/>
      <c r="F52" s="97"/>
      <c r="G52" s="97"/>
      <c r="H52" s="97"/>
      <c r="I52" s="97"/>
      <c r="J52" s="97"/>
      <c r="K52" s="97"/>
      <c r="L52" s="97"/>
      <c r="M52" s="97"/>
      <c r="N52" s="97"/>
      <c r="O52" s="97"/>
      <c r="P52" s="97"/>
      <c r="Q52" s="97"/>
      <c r="R52" s="97"/>
      <c r="S52" s="98"/>
      <c r="T52" s="98"/>
      <c r="U52" s="99"/>
      <c r="V52" s="99"/>
      <c r="W52" s="99"/>
      <c r="X52" s="99"/>
      <c r="Y52" s="99"/>
      <c r="Z52" s="99"/>
      <c r="AA52" s="99"/>
      <c r="AB52" s="99"/>
      <c r="AC52" s="99"/>
      <c r="AD52" s="99"/>
      <c r="AE52" s="99"/>
      <c r="AF52" s="99"/>
      <c r="AG52" s="99"/>
      <c r="AH52" s="99"/>
      <c r="AI52" s="99"/>
      <c r="AJ52" s="99"/>
      <c r="AK52" s="99"/>
      <c r="AL52" s="99"/>
    </row>
    <row r="53" spans="1:38" ht="14.25" x14ac:dyDescent="0.2">
      <c r="A53" s="97"/>
      <c r="B53" s="97"/>
      <c r="C53" s="97"/>
      <c r="D53" s="97"/>
      <c r="E53" s="97"/>
      <c r="F53" s="97"/>
      <c r="G53" s="97"/>
      <c r="H53" s="97"/>
      <c r="I53" s="97"/>
      <c r="J53" s="97"/>
      <c r="K53" s="97"/>
      <c r="L53" s="97"/>
      <c r="M53" s="97"/>
      <c r="N53" s="97"/>
      <c r="O53" s="97"/>
      <c r="P53" s="97"/>
      <c r="Q53" s="97"/>
      <c r="R53" s="97"/>
      <c r="S53" s="98"/>
      <c r="T53" s="98"/>
      <c r="U53" s="99"/>
      <c r="V53" s="99"/>
      <c r="W53" s="99"/>
      <c r="X53" s="99"/>
      <c r="Y53" s="99"/>
      <c r="Z53" s="99"/>
      <c r="AA53" s="99"/>
      <c r="AB53" s="99"/>
      <c r="AC53" s="99"/>
      <c r="AD53" s="99"/>
      <c r="AE53" s="99"/>
      <c r="AF53" s="99"/>
      <c r="AG53" s="99"/>
      <c r="AH53" s="99"/>
      <c r="AI53" s="99"/>
      <c r="AJ53" s="99"/>
      <c r="AK53" s="99"/>
      <c r="AL53" s="99"/>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5"/>
  <sheetViews>
    <sheetView rightToLeft="1" view="pageBreakPreview" zoomScale="110" zoomScaleSheetLayoutView="110" zoomScalePageLayoutView="85" workbookViewId="0">
      <selection activeCell="AT19" sqref="AT19"/>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8554687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21" s="2" customFormat="1" ht="18.75" customHeight="1" x14ac:dyDescent="0.2"/>
    <row r="2" spans="1:21" s="1" customFormat="1" ht="20.25" customHeight="1" x14ac:dyDescent="0.25">
      <c r="A2" s="442" t="s">
        <v>9</v>
      </c>
      <c r="B2" s="442"/>
      <c r="C2" s="442"/>
      <c r="D2" s="442"/>
      <c r="E2" s="442"/>
      <c r="F2" s="442"/>
      <c r="G2" s="442"/>
      <c r="H2" s="442"/>
      <c r="I2" s="442"/>
      <c r="J2" s="442"/>
      <c r="K2" s="442"/>
      <c r="L2" s="442"/>
      <c r="M2" s="442"/>
      <c r="N2" s="442"/>
      <c r="O2" s="442"/>
    </row>
    <row r="3" spans="1:21" s="1" customFormat="1" ht="21" customHeight="1" x14ac:dyDescent="0.2">
      <c r="A3" s="443" t="s">
        <v>329</v>
      </c>
      <c r="B3" s="443"/>
      <c r="C3" s="443"/>
      <c r="D3" s="443"/>
      <c r="E3" s="443"/>
      <c r="F3" s="443"/>
      <c r="G3" s="443"/>
      <c r="H3" s="443"/>
      <c r="I3" s="443"/>
      <c r="J3" s="443"/>
      <c r="K3" s="443"/>
      <c r="L3" s="443"/>
      <c r="M3" s="443"/>
      <c r="N3" s="443"/>
      <c r="O3" s="443"/>
    </row>
    <row r="4" spans="1:21" s="1" customFormat="1" ht="20.25" customHeight="1" x14ac:dyDescent="0.25">
      <c r="A4" s="444" t="s">
        <v>423</v>
      </c>
      <c r="B4" s="444"/>
      <c r="C4" s="444"/>
      <c r="D4" s="444"/>
      <c r="E4" s="444"/>
      <c r="F4" s="444"/>
      <c r="G4" s="444"/>
      <c r="H4" s="444"/>
      <c r="I4" s="444"/>
      <c r="J4" s="444"/>
      <c r="K4" s="444"/>
      <c r="L4" s="444"/>
      <c r="M4" s="444"/>
      <c r="N4" s="444"/>
      <c r="O4" s="444"/>
    </row>
    <row r="5" spans="1:21" s="1" customFormat="1" ht="20.25" customHeight="1" x14ac:dyDescent="0.2">
      <c r="A5" s="445" t="s">
        <v>424</v>
      </c>
      <c r="B5" s="445"/>
      <c r="C5" s="445"/>
      <c r="D5" s="445"/>
      <c r="E5" s="445"/>
      <c r="F5" s="445"/>
      <c r="G5" s="445"/>
      <c r="H5" s="445"/>
      <c r="I5" s="445"/>
      <c r="J5" s="445"/>
      <c r="K5" s="445"/>
      <c r="L5" s="445"/>
      <c r="M5" s="445"/>
      <c r="N5" s="445"/>
      <c r="O5" s="445"/>
    </row>
    <row r="6" spans="1:21" s="1" customFormat="1" ht="20.25" customHeight="1" x14ac:dyDescent="0.2">
      <c r="A6" s="141"/>
      <c r="B6" s="141"/>
      <c r="C6" s="141"/>
      <c r="D6" s="141"/>
      <c r="E6" s="141"/>
    </row>
    <row r="7" spans="1:21" s="9" customFormat="1" ht="21" customHeight="1" x14ac:dyDescent="0.2">
      <c r="A7" s="459" t="s">
        <v>38</v>
      </c>
      <c r="B7" s="459"/>
      <c r="C7" s="8"/>
      <c r="D7" s="8"/>
      <c r="E7" s="13"/>
      <c r="G7" s="3"/>
      <c r="K7" s="13"/>
      <c r="O7" s="3" t="s">
        <v>37</v>
      </c>
    </row>
    <row r="8" spans="1:21" s="9" customFormat="1" ht="36" customHeight="1" x14ac:dyDescent="0.2">
      <c r="A8" s="450" t="s">
        <v>12</v>
      </c>
      <c r="B8" s="452" t="s">
        <v>13</v>
      </c>
      <c r="C8" s="452" t="s">
        <v>272</v>
      </c>
      <c r="D8" s="452"/>
      <c r="E8" s="452"/>
      <c r="F8" s="452"/>
      <c r="G8" s="452" t="s">
        <v>273</v>
      </c>
      <c r="H8" s="452"/>
      <c r="I8" s="452"/>
      <c r="J8" s="452"/>
      <c r="K8" s="452"/>
      <c r="L8" s="452"/>
      <c r="M8" s="454" t="s">
        <v>294</v>
      </c>
      <c r="N8" s="452" t="s">
        <v>47</v>
      </c>
      <c r="O8" s="452" t="s">
        <v>14</v>
      </c>
    </row>
    <row r="9" spans="1:21" ht="84" customHeight="1" x14ac:dyDescent="0.2">
      <c r="A9" s="451"/>
      <c r="B9" s="453"/>
      <c r="C9" s="195" t="s">
        <v>293</v>
      </c>
      <c r="D9" s="195" t="s">
        <v>292</v>
      </c>
      <c r="E9" s="195" t="s">
        <v>291</v>
      </c>
      <c r="F9" s="196" t="s">
        <v>290</v>
      </c>
      <c r="G9" s="195" t="s">
        <v>289</v>
      </c>
      <c r="H9" s="195" t="s">
        <v>288</v>
      </c>
      <c r="I9" s="195" t="s">
        <v>287</v>
      </c>
      <c r="J9" s="195" t="s">
        <v>286</v>
      </c>
      <c r="K9" s="195" t="s">
        <v>285</v>
      </c>
      <c r="L9" s="196" t="s">
        <v>290</v>
      </c>
      <c r="M9" s="455"/>
      <c r="N9" s="453"/>
      <c r="O9" s="453"/>
    </row>
    <row r="10" spans="1:21" ht="27" customHeight="1" x14ac:dyDescent="0.2">
      <c r="A10" s="456" t="s">
        <v>50</v>
      </c>
      <c r="B10" s="183" t="s">
        <v>15</v>
      </c>
      <c r="C10" s="207">
        <v>72077</v>
      </c>
      <c r="D10" s="208">
        <v>122</v>
      </c>
      <c r="E10" s="209">
        <v>61</v>
      </c>
      <c r="F10" s="210">
        <f>C10+D10+E10</f>
        <v>72260</v>
      </c>
      <c r="G10" s="207">
        <v>0</v>
      </c>
      <c r="H10" s="208">
        <v>22358</v>
      </c>
      <c r="I10" s="208">
        <v>1739</v>
      </c>
      <c r="J10" s="208">
        <v>11349</v>
      </c>
      <c r="K10" s="209">
        <v>1852</v>
      </c>
      <c r="L10" s="210">
        <f t="shared" ref="L10:L14" si="0">G10+H10+I10+J10+K10</f>
        <v>37298</v>
      </c>
      <c r="M10" s="210">
        <f>F10+L10</f>
        <v>109558</v>
      </c>
      <c r="N10" s="197" t="s">
        <v>16</v>
      </c>
      <c r="O10" s="456" t="s">
        <v>33</v>
      </c>
      <c r="P10" s="294"/>
      <c r="R10" s="356"/>
    </row>
    <row r="11" spans="1:21" ht="27" customHeight="1" x14ac:dyDescent="0.2">
      <c r="A11" s="457"/>
      <c r="B11" s="181" t="s">
        <v>17</v>
      </c>
      <c r="C11" s="211">
        <v>49185</v>
      </c>
      <c r="D11" s="212">
        <v>427</v>
      </c>
      <c r="E11" s="213">
        <v>0</v>
      </c>
      <c r="F11" s="214">
        <f t="shared" ref="F11:F12" si="1">C11+D11+E11</f>
        <v>49612</v>
      </c>
      <c r="G11" s="211">
        <v>27946</v>
      </c>
      <c r="H11" s="212">
        <v>28245</v>
      </c>
      <c r="I11" s="212">
        <v>955</v>
      </c>
      <c r="J11" s="212">
        <v>6724</v>
      </c>
      <c r="K11" s="213">
        <v>1193</v>
      </c>
      <c r="L11" s="214">
        <f t="shared" si="0"/>
        <v>65063</v>
      </c>
      <c r="M11" s="214">
        <f t="shared" ref="M11:M18" si="2">F11+L11</f>
        <v>114675</v>
      </c>
      <c r="N11" s="198" t="s">
        <v>18</v>
      </c>
      <c r="O11" s="457"/>
      <c r="P11" s="392"/>
      <c r="Q11" s="392"/>
      <c r="R11" s="392"/>
      <c r="S11" s="392"/>
      <c r="T11" s="392"/>
    </row>
    <row r="12" spans="1:21" ht="27" customHeight="1" x14ac:dyDescent="0.2">
      <c r="A12" s="458"/>
      <c r="B12" s="31" t="s">
        <v>19</v>
      </c>
      <c r="C12" s="215">
        <f>SUM(C10:C11)</f>
        <v>121262</v>
      </c>
      <c r="D12" s="215">
        <f>SUM(D10:D11)</f>
        <v>549</v>
      </c>
      <c r="E12" s="215">
        <f>SUM(E10:E11)</f>
        <v>61</v>
      </c>
      <c r="F12" s="215">
        <f t="shared" si="1"/>
        <v>121872</v>
      </c>
      <c r="G12" s="215">
        <f>G10+G11</f>
        <v>27946</v>
      </c>
      <c r="H12" s="215">
        <f>H10+H11</f>
        <v>50603</v>
      </c>
      <c r="I12" s="215">
        <f t="shared" ref="I12:L12" si="3">I10+I11</f>
        <v>2694</v>
      </c>
      <c r="J12" s="215">
        <f t="shared" si="3"/>
        <v>18073</v>
      </c>
      <c r="K12" s="215">
        <f t="shared" si="3"/>
        <v>3045</v>
      </c>
      <c r="L12" s="215">
        <f t="shared" si="3"/>
        <v>102361</v>
      </c>
      <c r="M12" s="215">
        <f t="shared" si="2"/>
        <v>224233</v>
      </c>
      <c r="N12" s="31" t="s">
        <v>8</v>
      </c>
      <c r="O12" s="458"/>
      <c r="P12" s="294"/>
      <c r="Q12" s="356"/>
      <c r="R12" s="356"/>
      <c r="S12" s="356"/>
      <c r="T12" s="356"/>
      <c r="U12" s="356"/>
    </row>
    <row r="13" spans="1:21" ht="27" customHeight="1" x14ac:dyDescent="0.2">
      <c r="A13" s="456" t="s">
        <v>51</v>
      </c>
      <c r="B13" s="183" t="s">
        <v>15</v>
      </c>
      <c r="C13" s="207">
        <v>1676401</v>
      </c>
      <c r="D13" s="208">
        <v>993</v>
      </c>
      <c r="E13" s="209">
        <v>297</v>
      </c>
      <c r="F13" s="210">
        <f>C13+D13+E13</f>
        <v>1677691</v>
      </c>
      <c r="G13" s="207">
        <v>0</v>
      </c>
      <c r="H13" s="208">
        <v>41420</v>
      </c>
      <c r="I13" s="365">
        <v>697</v>
      </c>
      <c r="J13" s="208">
        <v>0</v>
      </c>
      <c r="K13" s="209">
        <v>2896</v>
      </c>
      <c r="L13" s="210">
        <f t="shared" si="0"/>
        <v>45013</v>
      </c>
      <c r="M13" s="210">
        <f>F13+L13</f>
        <v>1722704</v>
      </c>
      <c r="N13" s="197" t="s">
        <v>16</v>
      </c>
      <c r="O13" s="456" t="s">
        <v>34</v>
      </c>
      <c r="P13" s="294"/>
      <c r="R13" s="356"/>
    </row>
    <row r="14" spans="1:21" ht="27" customHeight="1" x14ac:dyDescent="0.2">
      <c r="A14" s="457"/>
      <c r="B14" s="181" t="s">
        <v>17</v>
      </c>
      <c r="C14" s="211">
        <v>322666</v>
      </c>
      <c r="D14" s="212">
        <v>929</v>
      </c>
      <c r="E14" s="213">
        <v>0</v>
      </c>
      <c r="F14" s="214">
        <f t="shared" ref="F14:F18" si="4">C14+D14+E14</f>
        <v>323595</v>
      </c>
      <c r="G14" s="211">
        <v>106236</v>
      </c>
      <c r="H14" s="212">
        <v>43425</v>
      </c>
      <c r="I14" s="212">
        <v>357</v>
      </c>
      <c r="J14" s="212">
        <v>0</v>
      </c>
      <c r="K14" s="213">
        <v>2434</v>
      </c>
      <c r="L14" s="214">
        <f t="shared" si="0"/>
        <v>152452</v>
      </c>
      <c r="M14" s="214">
        <f t="shared" si="2"/>
        <v>476047</v>
      </c>
      <c r="N14" s="198" t="s">
        <v>18</v>
      </c>
      <c r="O14" s="457"/>
      <c r="P14" s="294"/>
      <c r="R14" s="356"/>
    </row>
    <row r="15" spans="1:21" ht="27" customHeight="1" x14ac:dyDescent="0.2">
      <c r="A15" s="458"/>
      <c r="B15" s="31" t="s">
        <v>19</v>
      </c>
      <c r="C15" s="215">
        <f>SUM(C13:C14)</f>
        <v>1999067</v>
      </c>
      <c r="D15" s="215">
        <f>SUM(D13:D14)</f>
        <v>1922</v>
      </c>
      <c r="E15" s="215">
        <f>SUM(E13:E14)</f>
        <v>297</v>
      </c>
      <c r="F15" s="215">
        <f t="shared" si="4"/>
        <v>2001286</v>
      </c>
      <c r="G15" s="215">
        <f>G13+G14</f>
        <v>106236</v>
      </c>
      <c r="H15" s="215">
        <f t="shared" ref="H15:L15" si="5">H13+H14</f>
        <v>84845</v>
      </c>
      <c r="I15" s="215">
        <f t="shared" si="5"/>
        <v>1054</v>
      </c>
      <c r="J15" s="215">
        <v>0</v>
      </c>
      <c r="K15" s="215">
        <f t="shared" si="5"/>
        <v>5330</v>
      </c>
      <c r="L15" s="215">
        <f t="shared" si="5"/>
        <v>197465</v>
      </c>
      <c r="M15" s="215">
        <f t="shared" si="2"/>
        <v>2198751</v>
      </c>
      <c r="N15" s="31" t="s">
        <v>8</v>
      </c>
      <c r="O15" s="458"/>
      <c r="P15" s="294"/>
    </row>
    <row r="16" spans="1:21" s="11" customFormat="1" ht="27" customHeight="1" x14ac:dyDescent="0.2">
      <c r="A16" s="460" t="s">
        <v>7</v>
      </c>
      <c r="B16" s="184" t="s">
        <v>15</v>
      </c>
      <c r="C16" s="216">
        <f t="shared" ref="C16:E17" si="6">C10+C13</f>
        <v>1748478</v>
      </c>
      <c r="D16" s="217">
        <f t="shared" si="6"/>
        <v>1115</v>
      </c>
      <c r="E16" s="218">
        <f t="shared" si="6"/>
        <v>358</v>
      </c>
      <c r="F16" s="219">
        <f>C16+D16+E16</f>
        <v>1749951</v>
      </c>
      <c r="G16" s="216">
        <f t="shared" ref="G16:I16" si="7">G10+G13</f>
        <v>0</v>
      </c>
      <c r="H16" s="217">
        <f t="shared" si="7"/>
        <v>63778</v>
      </c>
      <c r="I16" s="217">
        <f t="shared" si="7"/>
        <v>2436</v>
      </c>
      <c r="J16" s="217">
        <f t="shared" ref="J16:K16" si="8">J10+J13</f>
        <v>11349</v>
      </c>
      <c r="K16" s="218">
        <f t="shared" si="8"/>
        <v>4748</v>
      </c>
      <c r="L16" s="219">
        <f t="shared" ref="L16" si="9">L10+L13</f>
        <v>82311</v>
      </c>
      <c r="M16" s="219">
        <f>F16+L16</f>
        <v>1832262</v>
      </c>
      <c r="N16" s="199" t="s">
        <v>16</v>
      </c>
      <c r="O16" s="460" t="s">
        <v>8</v>
      </c>
      <c r="P16" s="294"/>
    </row>
    <row r="17" spans="1:16" ht="27" customHeight="1" x14ac:dyDescent="0.2">
      <c r="A17" s="461"/>
      <c r="B17" s="182" t="s">
        <v>17</v>
      </c>
      <c r="C17" s="220">
        <f t="shared" si="6"/>
        <v>371851</v>
      </c>
      <c r="D17" s="221">
        <f t="shared" si="6"/>
        <v>1356</v>
      </c>
      <c r="E17" s="222">
        <f t="shared" si="6"/>
        <v>0</v>
      </c>
      <c r="F17" s="223">
        <f t="shared" si="4"/>
        <v>373207</v>
      </c>
      <c r="G17" s="220">
        <f t="shared" ref="G17:I17" si="10">G11+G14</f>
        <v>134182</v>
      </c>
      <c r="H17" s="221">
        <f t="shared" si="10"/>
        <v>71670</v>
      </c>
      <c r="I17" s="221">
        <f t="shared" si="10"/>
        <v>1312</v>
      </c>
      <c r="J17" s="221">
        <f t="shared" ref="J17:K17" si="11">J11+J14</f>
        <v>6724</v>
      </c>
      <c r="K17" s="222">
        <f t="shared" si="11"/>
        <v>3627</v>
      </c>
      <c r="L17" s="223">
        <f t="shared" ref="L17" si="12">L11+L14</f>
        <v>217515</v>
      </c>
      <c r="M17" s="223">
        <f t="shared" si="2"/>
        <v>590722</v>
      </c>
      <c r="N17" s="200" t="s">
        <v>18</v>
      </c>
      <c r="O17" s="461"/>
      <c r="P17" s="294"/>
    </row>
    <row r="18" spans="1:16" s="12" customFormat="1" ht="27" customHeight="1" x14ac:dyDescent="0.2">
      <c r="A18" s="462"/>
      <c r="B18" s="30" t="s">
        <v>19</v>
      </c>
      <c r="C18" s="224">
        <f>SUM(C16:C17)</f>
        <v>2120329</v>
      </c>
      <c r="D18" s="224">
        <f>SUM(D16:D17)</f>
        <v>2471</v>
      </c>
      <c r="E18" s="224">
        <f>SUM(E16:E17)</f>
        <v>358</v>
      </c>
      <c r="F18" s="224">
        <f t="shared" si="4"/>
        <v>2123158</v>
      </c>
      <c r="G18" s="224">
        <f>G12+G15</f>
        <v>134182</v>
      </c>
      <c r="H18" s="224">
        <f t="shared" ref="H18:K18" si="13">H12+H15</f>
        <v>135448</v>
      </c>
      <c r="I18" s="224">
        <f t="shared" si="13"/>
        <v>3748</v>
      </c>
      <c r="J18" s="224">
        <f t="shared" si="13"/>
        <v>18073</v>
      </c>
      <c r="K18" s="224">
        <f t="shared" si="13"/>
        <v>8375</v>
      </c>
      <c r="L18" s="224">
        <f t="shared" ref="L18" si="14">L12+L15</f>
        <v>299826</v>
      </c>
      <c r="M18" s="224">
        <f t="shared" si="2"/>
        <v>2422984</v>
      </c>
      <c r="N18" s="30" t="s">
        <v>8</v>
      </c>
      <c r="O18" s="462"/>
      <c r="P18" s="294"/>
    </row>
    <row r="20" spans="1:16" x14ac:dyDescent="0.2">
      <c r="C20" s="294"/>
      <c r="D20" s="294"/>
      <c r="E20" s="294"/>
    </row>
    <row r="25" spans="1:16" x14ac:dyDescent="0.2">
      <c r="O25" s="79"/>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V50"/>
  <sheetViews>
    <sheetView rightToLeft="1" view="pageBreakPreview" topLeftCell="A7" zoomScale="110" zoomScaleSheetLayoutView="110" zoomScalePageLayoutView="85" workbookViewId="0">
      <selection activeCell="AT19" sqref="AT19"/>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63" t="s">
        <v>295</v>
      </c>
      <c r="B2" s="463"/>
      <c r="C2" s="463"/>
      <c r="D2" s="463"/>
      <c r="E2" s="463"/>
      <c r="F2" s="463"/>
      <c r="G2" s="463"/>
      <c r="H2" s="463"/>
      <c r="I2" s="463"/>
      <c r="J2" s="463"/>
      <c r="K2" s="463"/>
      <c r="L2" s="463"/>
      <c r="M2" s="463"/>
      <c r="N2" s="463"/>
      <c r="O2" s="463"/>
      <c r="P2" s="463"/>
    </row>
    <row r="3" spans="1:22" s="1" customFormat="1" ht="21" customHeight="1" x14ac:dyDescent="0.2">
      <c r="A3" s="464" t="s">
        <v>330</v>
      </c>
      <c r="B3" s="464"/>
      <c r="C3" s="464"/>
      <c r="D3" s="464"/>
      <c r="E3" s="464"/>
      <c r="F3" s="464"/>
      <c r="G3" s="464"/>
      <c r="H3" s="464"/>
      <c r="I3" s="464"/>
      <c r="J3" s="464"/>
      <c r="K3" s="464"/>
      <c r="L3" s="464"/>
      <c r="M3" s="464"/>
      <c r="N3" s="464"/>
      <c r="O3" s="464"/>
      <c r="P3" s="464"/>
    </row>
    <row r="4" spans="1:22" s="1" customFormat="1" ht="20.25" customHeight="1" x14ac:dyDescent="0.25">
      <c r="A4" s="465" t="s">
        <v>423</v>
      </c>
      <c r="B4" s="465"/>
      <c r="C4" s="465"/>
      <c r="D4" s="465"/>
      <c r="E4" s="465"/>
      <c r="F4" s="465"/>
      <c r="G4" s="465"/>
      <c r="H4" s="465"/>
      <c r="I4" s="465"/>
      <c r="J4" s="465"/>
      <c r="K4" s="465"/>
      <c r="L4" s="465"/>
      <c r="M4" s="465"/>
      <c r="N4" s="465"/>
      <c r="O4" s="465"/>
      <c r="P4" s="465"/>
    </row>
    <row r="5" spans="1:22" s="1" customFormat="1" ht="20.25" customHeight="1" x14ac:dyDescent="0.2">
      <c r="A5" s="466" t="s">
        <v>424</v>
      </c>
      <c r="B5" s="466"/>
      <c r="C5" s="466"/>
      <c r="D5" s="466"/>
      <c r="E5" s="466"/>
      <c r="F5" s="466"/>
      <c r="G5" s="466"/>
      <c r="H5" s="466"/>
      <c r="I5" s="466"/>
      <c r="J5" s="466"/>
      <c r="K5" s="466"/>
      <c r="L5" s="466"/>
      <c r="M5" s="466"/>
      <c r="N5" s="466"/>
      <c r="O5" s="466"/>
      <c r="P5" s="466"/>
    </row>
    <row r="6" spans="1:22" s="1" customFormat="1" ht="20.25" customHeight="1" x14ac:dyDescent="0.2">
      <c r="A6" s="141"/>
      <c r="B6" s="141"/>
      <c r="C6" s="141"/>
      <c r="D6" s="141"/>
      <c r="E6" s="141"/>
    </row>
    <row r="7" spans="1:22" ht="12.75" customHeight="1" x14ac:dyDescent="0.2">
      <c r="C7" s="21"/>
    </row>
    <row r="8" spans="1:22" ht="12.75" customHeight="1" x14ac:dyDescent="0.2">
      <c r="C8" s="21"/>
    </row>
    <row r="9" spans="1:22" ht="12.75" customHeight="1" x14ac:dyDescent="0.2">
      <c r="C9" s="21"/>
    </row>
    <row r="10" spans="1:22" ht="13.5" thickBot="1" x14ac:dyDescent="0.25">
      <c r="R10" s="467"/>
      <c r="S10" s="467"/>
      <c r="U10" s="467"/>
      <c r="V10" s="467"/>
    </row>
    <row r="11" spans="1:22" x14ac:dyDescent="0.2">
      <c r="R11" s="468" t="s">
        <v>239</v>
      </c>
      <c r="S11" s="469"/>
      <c r="U11" s="468" t="s">
        <v>240</v>
      </c>
      <c r="V11" s="469"/>
    </row>
    <row r="12" spans="1:22" x14ac:dyDescent="0.2">
      <c r="R12" s="51" t="s">
        <v>69</v>
      </c>
      <c r="S12" s="134">
        <f>'2'!F10</f>
        <v>72260</v>
      </c>
      <c r="U12" s="51" t="s">
        <v>71</v>
      </c>
      <c r="V12" s="134">
        <f>'2'!F11</f>
        <v>49612</v>
      </c>
    </row>
    <row r="13" spans="1:22" ht="13.5" thickBot="1" x14ac:dyDescent="0.25">
      <c r="R13" s="52" t="s">
        <v>70</v>
      </c>
      <c r="S13" s="135">
        <f>'2'!L10</f>
        <v>37298</v>
      </c>
      <c r="U13" s="52" t="s">
        <v>72</v>
      </c>
      <c r="V13" s="135">
        <f>'2'!L11</f>
        <v>65063</v>
      </c>
    </row>
    <row r="16" spans="1:22" ht="13.5" thickBot="1" x14ac:dyDescent="0.25">
      <c r="R16" s="467"/>
      <c r="S16" s="467"/>
      <c r="U16" s="467"/>
      <c r="V16" s="467"/>
    </row>
    <row r="17" spans="4:22" x14ac:dyDescent="0.2">
      <c r="R17" s="468" t="s">
        <v>242</v>
      </c>
      <c r="S17" s="469"/>
      <c r="U17" s="468" t="s">
        <v>241</v>
      </c>
      <c r="V17" s="469"/>
    </row>
    <row r="18" spans="4:22" x14ac:dyDescent="0.2">
      <c r="R18" s="51" t="s">
        <v>69</v>
      </c>
      <c r="S18" s="134">
        <f>'2'!F13</f>
        <v>1677691</v>
      </c>
      <c r="U18" s="51" t="s">
        <v>71</v>
      </c>
      <c r="V18" s="134">
        <f>'2'!F14</f>
        <v>323595</v>
      </c>
    </row>
    <row r="19" spans="4:22" ht="13.5" thickBot="1" x14ac:dyDescent="0.25">
      <c r="R19" s="52" t="s">
        <v>70</v>
      </c>
      <c r="S19" s="135">
        <f>'2'!L13</f>
        <v>45013</v>
      </c>
      <c r="U19" s="52" t="s">
        <v>72</v>
      </c>
      <c r="V19" s="135">
        <f>'2'!L14</f>
        <v>152452</v>
      </c>
    </row>
    <row r="26" spans="4:22" x14ac:dyDescent="0.2">
      <c r="D26" s="20" t="s">
        <v>57</v>
      </c>
      <c r="K26" s="20" t="s">
        <v>57</v>
      </c>
    </row>
    <row r="50" spans="14:14" x14ac:dyDescent="0.2">
      <c r="N50" s="77"/>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T30"/>
  <sheetViews>
    <sheetView rightToLeft="1" view="pageBreakPreview" topLeftCell="A4" zoomScaleSheetLayoutView="100" zoomScalePageLayoutView="85" workbookViewId="0">
      <selection activeCell="R19" sqref="R19"/>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63" t="s">
        <v>305</v>
      </c>
      <c r="B2" s="463"/>
      <c r="C2" s="463"/>
      <c r="D2" s="463"/>
      <c r="E2" s="463"/>
      <c r="F2" s="463"/>
      <c r="G2" s="463"/>
      <c r="H2" s="463"/>
      <c r="I2" s="463"/>
      <c r="J2" s="463"/>
      <c r="K2" s="463"/>
      <c r="L2" s="463"/>
      <c r="M2" s="463"/>
      <c r="N2" s="142"/>
      <c r="O2" s="154"/>
      <c r="P2" s="154"/>
      <c r="Q2" s="154"/>
    </row>
    <row r="3" spans="1:19" s="1" customFormat="1" ht="21" customHeight="1" x14ac:dyDescent="0.2">
      <c r="A3" s="464" t="s">
        <v>331</v>
      </c>
      <c r="B3" s="464"/>
      <c r="C3" s="464"/>
      <c r="D3" s="464"/>
      <c r="E3" s="464"/>
      <c r="F3" s="464"/>
      <c r="G3" s="464"/>
      <c r="H3" s="464"/>
      <c r="I3" s="464"/>
      <c r="J3" s="464"/>
      <c r="K3" s="464"/>
      <c r="L3" s="464"/>
      <c r="M3" s="464"/>
      <c r="N3" s="139"/>
      <c r="O3" s="155"/>
      <c r="P3" s="155"/>
      <c r="Q3" s="155"/>
    </row>
    <row r="4" spans="1:19" s="1" customFormat="1" ht="20.25" customHeight="1" x14ac:dyDescent="0.25">
      <c r="A4" s="465" t="s">
        <v>423</v>
      </c>
      <c r="B4" s="465"/>
      <c r="C4" s="465"/>
      <c r="D4" s="465"/>
      <c r="E4" s="465"/>
      <c r="F4" s="465"/>
      <c r="G4" s="465"/>
      <c r="H4" s="465"/>
      <c r="I4" s="465"/>
      <c r="J4" s="465"/>
      <c r="K4" s="465"/>
      <c r="L4" s="465"/>
      <c r="M4" s="465"/>
      <c r="N4" s="140"/>
      <c r="O4" s="136"/>
      <c r="P4" s="136"/>
      <c r="Q4" s="136"/>
    </row>
    <row r="5" spans="1:19" s="1" customFormat="1" ht="20.25" customHeight="1" x14ac:dyDescent="0.2">
      <c r="A5" s="466" t="s">
        <v>424</v>
      </c>
      <c r="B5" s="466"/>
      <c r="C5" s="466"/>
      <c r="D5" s="466"/>
      <c r="E5" s="466"/>
      <c r="F5" s="466"/>
      <c r="G5" s="466"/>
      <c r="H5" s="466"/>
      <c r="I5" s="466"/>
      <c r="J5" s="466"/>
      <c r="K5" s="466"/>
      <c r="L5" s="466"/>
      <c r="M5" s="466"/>
      <c r="N5" s="141"/>
      <c r="O5" s="137"/>
      <c r="P5" s="137"/>
      <c r="Q5" s="137"/>
    </row>
    <row r="6" spans="1:19" s="1" customFormat="1" ht="20.25" customHeight="1" thickBot="1" x14ac:dyDescent="0.25">
      <c r="A6" s="141"/>
      <c r="B6" s="141"/>
      <c r="C6" s="141"/>
      <c r="D6" s="141"/>
      <c r="E6" s="141"/>
    </row>
    <row r="7" spans="1:19" ht="12.75" customHeight="1" x14ac:dyDescent="0.2">
      <c r="O7" s="470" t="s">
        <v>237</v>
      </c>
      <c r="P7" s="471"/>
      <c r="R7" s="470" t="s">
        <v>238</v>
      </c>
      <c r="S7" s="471"/>
    </row>
    <row r="8" spans="1:19" ht="12.75" customHeight="1" x14ac:dyDescent="0.2">
      <c r="O8" s="51" t="s">
        <v>370</v>
      </c>
      <c r="P8" s="330">
        <v>0.59899999999999998</v>
      </c>
      <c r="R8" s="51" t="s">
        <v>406</v>
      </c>
      <c r="S8" s="330">
        <v>0.43</v>
      </c>
    </row>
    <row r="9" spans="1:19" ht="12.75" customHeight="1" x14ac:dyDescent="0.2">
      <c r="O9" s="51" t="s">
        <v>148</v>
      </c>
      <c r="P9" s="330">
        <v>4.7E-2</v>
      </c>
      <c r="R9" s="51" t="s">
        <v>370</v>
      </c>
      <c r="S9" s="330">
        <v>0.434</v>
      </c>
    </row>
    <row r="10" spans="1:19" ht="12.75" customHeight="1" x14ac:dyDescent="0.2">
      <c r="O10" s="51" t="s">
        <v>73</v>
      </c>
      <c r="P10" s="330">
        <v>0.30399999999999999</v>
      </c>
      <c r="R10" s="51" t="s">
        <v>148</v>
      </c>
      <c r="S10" s="330">
        <v>1.4999999999999999E-2</v>
      </c>
    </row>
    <row r="11" spans="1:19" ht="12.75" customHeight="1" thickBot="1" x14ac:dyDescent="0.25">
      <c r="O11" s="52" t="s">
        <v>74</v>
      </c>
      <c r="P11" s="330">
        <v>0.05</v>
      </c>
      <c r="R11" s="51" t="s">
        <v>73</v>
      </c>
      <c r="S11" s="330">
        <v>0.10299999999999999</v>
      </c>
    </row>
    <row r="12" spans="1:19" ht="12.75" customHeight="1" thickBot="1" x14ac:dyDescent="0.25">
      <c r="R12" s="52" t="s">
        <v>74</v>
      </c>
      <c r="S12" s="330">
        <v>1.7999999999999999E-2</v>
      </c>
    </row>
    <row r="13" spans="1:19" ht="12.75" customHeight="1" x14ac:dyDescent="0.2">
      <c r="P13" s="354"/>
    </row>
    <row r="14" spans="1:19" x14ac:dyDescent="0.2">
      <c r="P14" s="354"/>
      <c r="S14" s="354"/>
    </row>
    <row r="15" spans="1:19" x14ac:dyDescent="0.2">
      <c r="P15" s="354"/>
      <c r="S15" s="354"/>
    </row>
    <row r="16" spans="1:19" x14ac:dyDescent="0.2">
      <c r="P16" s="354"/>
      <c r="S16" s="354"/>
    </row>
    <row r="17" spans="4:20" x14ac:dyDescent="0.2">
      <c r="P17" s="354"/>
      <c r="Q17" s="354"/>
      <c r="R17" s="354"/>
      <c r="S17" s="354"/>
      <c r="T17" s="354"/>
    </row>
    <row r="18" spans="4:20" x14ac:dyDescent="0.2">
      <c r="S18" s="354"/>
    </row>
    <row r="19" spans="4:20" x14ac:dyDescent="0.2">
      <c r="O19" s="354"/>
      <c r="P19" s="354"/>
      <c r="Q19" s="354"/>
      <c r="R19" s="354"/>
      <c r="S19" s="354"/>
    </row>
    <row r="24" spans="4:20" x14ac:dyDescent="0.2">
      <c r="O24" s="354"/>
    </row>
    <row r="25" spans="4:20" x14ac:dyDescent="0.2">
      <c r="O25" s="354"/>
    </row>
    <row r="26" spans="4:20" x14ac:dyDescent="0.2">
      <c r="O26" s="354"/>
    </row>
    <row r="27" spans="4:20" x14ac:dyDescent="0.2">
      <c r="O27" s="354"/>
    </row>
    <row r="28" spans="4:20" x14ac:dyDescent="0.2">
      <c r="O28" s="354"/>
    </row>
    <row r="29" spans="4:20" x14ac:dyDescent="0.2">
      <c r="D29" s="20" t="s">
        <v>57</v>
      </c>
      <c r="K29" s="20" t="s">
        <v>57</v>
      </c>
      <c r="O29" s="354"/>
    </row>
    <row r="30" spans="4:20" x14ac:dyDescent="0.2">
      <c r="O30" s="354"/>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2"/>
  <sheetViews>
    <sheetView rightToLeft="1" view="pageBreakPreview" zoomScale="110" zoomScaleSheetLayoutView="110" zoomScalePageLayoutView="85" workbookViewId="0">
      <selection activeCell="AT19" sqref="AT1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2" t="s">
        <v>27</v>
      </c>
      <c r="B2" s="442"/>
      <c r="C2" s="442"/>
      <c r="D2" s="442"/>
      <c r="E2" s="442"/>
      <c r="F2" s="42"/>
      <c r="G2" s="42"/>
      <c r="H2" s="42"/>
      <c r="I2" s="42"/>
      <c r="J2" s="42"/>
      <c r="K2" s="42"/>
    </row>
    <row r="3" spans="1:11" s="1" customFormat="1" ht="21" customHeight="1" x14ac:dyDescent="0.2">
      <c r="A3" s="443" t="s">
        <v>332</v>
      </c>
      <c r="B3" s="443"/>
      <c r="C3" s="443"/>
      <c r="D3" s="443"/>
      <c r="E3" s="443"/>
    </row>
    <row r="4" spans="1:11" s="1" customFormat="1" ht="20.25" customHeight="1" x14ac:dyDescent="0.25">
      <c r="A4" s="444" t="s">
        <v>423</v>
      </c>
      <c r="B4" s="444"/>
      <c r="C4" s="444"/>
      <c r="D4" s="444"/>
      <c r="E4" s="444"/>
    </row>
    <row r="5" spans="1:11" s="1" customFormat="1" ht="20.25" customHeight="1" x14ac:dyDescent="0.2">
      <c r="A5" s="445" t="s">
        <v>424</v>
      </c>
      <c r="B5" s="445"/>
      <c r="C5" s="445"/>
      <c r="D5" s="445"/>
      <c r="E5" s="445"/>
    </row>
    <row r="6" spans="1:11" s="1" customFormat="1" ht="20.25" customHeight="1" x14ac:dyDescent="0.2">
      <c r="A6" s="141"/>
      <c r="B6" s="141"/>
      <c r="C6" s="141"/>
      <c r="D6" s="141"/>
      <c r="E6" s="141"/>
    </row>
    <row r="7" spans="1:11" s="9" customFormat="1" ht="21" customHeight="1" x14ac:dyDescent="0.2">
      <c r="A7" s="35" t="s">
        <v>40</v>
      </c>
      <c r="B7" s="10"/>
      <c r="C7" s="8"/>
      <c r="D7" s="8"/>
      <c r="E7" s="13" t="s">
        <v>39</v>
      </c>
    </row>
    <row r="8" spans="1:11" s="9" customFormat="1" ht="56.25" customHeight="1" x14ac:dyDescent="0.2">
      <c r="A8" s="178" t="s">
        <v>297</v>
      </c>
      <c r="B8" s="23" t="s">
        <v>275</v>
      </c>
      <c r="C8" s="23" t="s">
        <v>276</v>
      </c>
      <c r="D8" s="22" t="s">
        <v>22</v>
      </c>
      <c r="E8" s="179" t="s">
        <v>296</v>
      </c>
      <c r="I8" s="5"/>
      <c r="J8" s="5"/>
    </row>
    <row r="9" spans="1:11" s="5" customFormat="1" ht="27" customHeight="1" x14ac:dyDescent="0.2">
      <c r="A9" s="165" t="s">
        <v>23</v>
      </c>
      <c r="B9" s="226">
        <v>181688</v>
      </c>
      <c r="C9" s="226">
        <v>143340</v>
      </c>
      <c r="D9" s="227">
        <f>B9+C9</f>
        <v>325028</v>
      </c>
      <c r="E9" s="175" t="s">
        <v>23</v>
      </c>
    </row>
    <row r="10" spans="1:11" s="5" customFormat="1" ht="27" customHeight="1" x14ac:dyDescent="0.2">
      <c r="A10" s="166" t="s">
        <v>24</v>
      </c>
      <c r="B10" s="228">
        <v>793771</v>
      </c>
      <c r="C10" s="228">
        <v>36005</v>
      </c>
      <c r="D10" s="229">
        <f t="shared" ref="D10:D13" si="0">B10+C10</f>
        <v>829776</v>
      </c>
      <c r="E10" s="176" t="s">
        <v>24</v>
      </c>
    </row>
    <row r="11" spans="1:11" s="5" customFormat="1" ht="27" customHeight="1" x14ac:dyDescent="0.2">
      <c r="A11" s="166" t="s">
        <v>25</v>
      </c>
      <c r="B11" s="228">
        <v>748741</v>
      </c>
      <c r="C11" s="228">
        <v>41225</v>
      </c>
      <c r="D11" s="229">
        <f t="shared" si="0"/>
        <v>789966</v>
      </c>
      <c r="E11" s="176" t="s">
        <v>25</v>
      </c>
    </row>
    <row r="12" spans="1:11" s="5" customFormat="1" ht="27" customHeight="1" x14ac:dyDescent="0.2">
      <c r="A12" s="166" t="s">
        <v>26</v>
      </c>
      <c r="B12" s="228">
        <v>301184</v>
      </c>
      <c r="C12" s="228">
        <v>30333</v>
      </c>
      <c r="D12" s="229">
        <f t="shared" si="0"/>
        <v>331517</v>
      </c>
      <c r="E12" s="176" t="s">
        <v>26</v>
      </c>
      <c r="I12" s="9"/>
      <c r="J12" s="9"/>
    </row>
    <row r="13" spans="1:11" s="5" customFormat="1" ht="27" customHeight="1" x14ac:dyDescent="0.2">
      <c r="A13" s="167" t="s">
        <v>139</v>
      </c>
      <c r="B13" s="230">
        <f>85917+11857</f>
        <v>97774</v>
      </c>
      <c r="C13" s="230">
        <f>26468+22455</f>
        <v>48923</v>
      </c>
      <c r="D13" s="231">
        <f t="shared" si="0"/>
        <v>146697</v>
      </c>
      <c r="E13" s="177" t="s">
        <v>140</v>
      </c>
    </row>
    <row r="14" spans="1:11" s="6" customFormat="1" ht="27" customHeight="1" x14ac:dyDescent="0.2">
      <c r="A14" s="147" t="s">
        <v>7</v>
      </c>
      <c r="B14" s="232">
        <f>SUM(B9:B13)</f>
        <v>2123158</v>
      </c>
      <c r="C14" s="232">
        <f t="shared" ref="C14:D14" si="1">SUM(C9:C13)</f>
        <v>299826</v>
      </c>
      <c r="D14" s="232">
        <f t="shared" si="1"/>
        <v>2422984</v>
      </c>
      <c r="E14" s="180" t="s">
        <v>8</v>
      </c>
    </row>
    <row r="22" spans="5:5" ht="24.95" customHeight="1" x14ac:dyDescent="0.2">
      <c r="E22" s="78"/>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1"/>
  <sheetViews>
    <sheetView rightToLeft="1" view="pageBreakPreview" zoomScale="110" zoomScaleSheetLayoutView="110" zoomScalePageLayoutView="85" workbookViewId="0">
      <selection activeCell="AT19" sqref="AT1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2" t="s">
        <v>49</v>
      </c>
      <c r="B2" s="442"/>
      <c r="C2" s="442"/>
      <c r="D2" s="442"/>
      <c r="E2" s="442"/>
      <c r="F2" s="42"/>
      <c r="G2" s="42"/>
      <c r="H2" s="42"/>
      <c r="I2" s="42"/>
      <c r="J2" s="42"/>
      <c r="K2" s="42"/>
    </row>
    <row r="3" spans="1:11" s="1" customFormat="1" ht="21" customHeight="1" x14ac:dyDescent="0.2">
      <c r="A3" s="443" t="s">
        <v>333</v>
      </c>
      <c r="B3" s="443"/>
      <c r="C3" s="443"/>
      <c r="D3" s="443"/>
      <c r="E3" s="443"/>
    </row>
    <row r="4" spans="1:11" s="1" customFormat="1" ht="20.25" customHeight="1" x14ac:dyDescent="0.25">
      <c r="A4" s="444" t="s">
        <v>423</v>
      </c>
      <c r="B4" s="444"/>
      <c r="C4" s="444"/>
      <c r="D4" s="444"/>
      <c r="E4" s="444"/>
    </row>
    <row r="5" spans="1:11" s="1" customFormat="1" ht="20.25" customHeight="1" x14ac:dyDescent="0.2">
      <c r="A5" s="445" t="s">
        <v>424</v>
      </c>
      <c r="B5" s="445"/>
      <c r="C5" s="445"/>
      <c r="D5" s="445"/>
      <c r="E5" s="445"/>
    </row>
    <row r="6" spans="1:11" s="1" customFormat="1" ht="20.25" customHeight="1" x14ac:dyDescent="0.2">
      <c r="A6" s="141"/>
      <c r="B6" s="141"/>
      <c r="C6" s="141"/>
      <c r="D6" s="141"/>
      <c r="E6" s="141"/>
    </row>
    <row r="7" spans="1:11" s="9" customFormat="1" ht="21" customHeight="1" x14ac:dyDescent="0.2">
      <c r="A7" s="35" t="s">
        <v>10</v>
      </c>
      <c r="B7" s="10"/>
      <c r="C7" s="8"/>
      <c r="D7" s="8"/>
      <c r="E7" s="13" t="s">
        <v>11</v>
      </c>
    </row>
    <row r="8" spans="1:11" s="9" customFormat="1" ht="56.25" customHeight="1" x14ac:dyDescent="0.2">
      <c r="A8" s="178" t="s">
        <v>108</v>
      </c>
      <c r="B8" s="23" t="s">
        <v>275</v>
      </c>
      <c r="C8" s="23" t="s">
        <v>276</v>
      </c>
      <c r="D8" s="22" t="s">
        <v>22</v>
      </c>
      <c r="E8" s="179" t="s">
        <v>143</v>
      </c>
    </row>
    <row r="9" spans="1:11" s="5" customFormat="1" ht="27" customHeight="1" x14ac:dyDescent="0.2">
      <c r="A9" s="165" t="s">
        <v>23</v>
      </c>
      <c r="B9" s="226">
        <v>124884</v>
      </c>
      <c r="C9" s="226">
        <v>62814</v>
      </c>
      <c r="D9" s="227">
        <f>B9+C9</f>
        <v>187698</v>
      </c>
      <c r="E9" s="175" t="s">
        <v>23</v>
      </c>
    </row>
    <row r="10" spans="1:11" s="5" customFormat="1" ht="27" customHeight="1" x14ac:dyDescent="0.2">
      <c r="A10" s="166" t="s">
        <v>24</v>
      </c>
      <c r="B10" s="228">
        <v>646378</v>
      </c>
      <c r="C10" s="228">
        <v>1559</v>
      </c>
      <c r="D10" s="229">
        <f t="shared" ref="D10:D13" si="0">B10+C10</f>
        <v>647937</v>
      </c>
      <c r="E10" s="176" t="s">
        <v>24</v>
      </c>
    </row>
    <row r="11" spans="1:11" s="5" customFormat="1" ht="27" customHeight="1" x14ac:dyDescent="0.2">
      <c r="A11" s="166" t="s">
        <v>25</v>
      </c>
      <c r="B11" s="228">
        <v>639798</v>
      </c>
      <c r="C11" s="228">
        <v>834</v>
      </c>
      <c r="D11" s="229">
        <f t="shared" si="0"/>
        <v>640632</v>
      </c>
      <c r="E11" s="176" t="s">
        <v>25</v>
      </c>
    </row>
    <row r="12" spans="1:11" s="5" customFormat="1" ht="27" customHeight="1" x14ac:dyDescent="0.2">
      <c r="A12" s="166" t="s">
        <v>26</v>
      </c>
      <c r="B12" s="228">
        <v>253459</v>
      </c>
      <c r="C12" s="228">
        <v>2201</v>
      </c>
      <c r="D12" s="229">
        <f t="shared" si="0"/>
        <v>255660</v>
      </c>
      <c r="E12" s="176" t="s">
        <v>26</v>
      </c>
    </row>
    <row r="13" spans="1:11" s="5" customFormat="1" ht="27" customHeight="1" x14ac:dyDescent="0.2">
      <c r="A13" s="167" t="s">
        <v>139</v>
      </c>
      <c r="B13" s="230">
        <f>74530+10902</f>
        <v>85432</v>
      </c>
      <c r="C13" s="230">
        <f>5232+9671</f>
        <v>14903</v>
      </c>
      <c r="D13" s="231">
        <f t="shared" si="0"/>
        <v>100335</v>
      </c>
      <c r="E13" s="177" t="s">
        <v>140</v>
      </c>
    </row>
    <row r="14" spans="1:11" s="6" customFormat="1" ht="27" customHeight="1" x14ac:dyDescent="0.2">
      <c r="A14" s="147" t="s">
        <v>7</v>
      </c>
      <c r="B14" s="232">
        <f>SUM(B9:B13)</f>
        <v>1749951</v>
      </c>
      <c r="C14" s="232">
        <f>SUM(C9:C13)</f>
        <v>82311</v>
      </c>
      <c r="D14" s="232">
        <f t="shared" ref="D14" si="1">SUM(D9:D13)</f>
        <v>1832262</v>
      </c>
      <c r="E14" s="180" t="s">
        <v>8</v>
      </c>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1"/>
  <sheetViews>
    <sheetView rightToLeft="1" view="pageBreakPreview" zoomScale="110" zoomScaleSheetLayoutView="110" zoomScalePageLayoutView="85" workbookViewId="0">
      <selection activeCell="AT19" sqref="AT19"/>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42" t="s">
        <v>137</v>
      </c>
      <c r="B2" s="442"/>
      <c r="C2" s="442"/>
      <c r="D2" s="442"/>
      <c r="E2" s="442"/>
      <c r="F2" s="42"/>
      <c r="G2" s="42"/>
      <c r="H2" s="42"/>
      <c r="I2" s="42"/>
      <c r="J2" s="42"/>
      <c r="K2" s="42"/>
    </row>
    <row r="3" spans="1:11" s="1" customFormat="1" ht="21" customHeight="1" x14ac:dyDescent="0.2">
      <c r="A3" s="443" t="s">
        <v>334</v>
      </c>
      <c r="B3" s="443"/>
      <c r="C3" s="443"/>
      <c r="D3" s="443"/>
      <c r="E3" s="443"/>
    </row>
    <row r="4" spans="1:11" s="1" customFormat="1" ht="20.25" customHeight="1" x14ac:dyDescent="0.25">
      <c r="A4" s="444" t="s">
        <v>423</v>
      </c>
      <c r="B4" s="444"/>
      <c r="C4" s="444"/>
      <c r="D4" s="444"/>
      <c r="E4" s="444"/>
    </row>
    <row r="5" spans="1:11" s="1" customFormat="1" ht="20.25" customHeight="1" x14ac:dyDescent="0.2">
      <c r="A5" s="445" t="s">
        <v>424</v>
      </c>
      <c r="B5" s="445"/>
      <c r="C5" s="445"/>
      <c r="D5" s="445"/>
      <c r="E5" s="445"/>
    </row>
    <row r="6" spans="1:11" s="1" customFormat="1" ht="20.25" customHeight="1" x14ac:dyDescent="0.2">
      <c r="A6" s="141"/>
      <c r="B6" s="141"/>
      <c r="C6" s="141"/>
      <c r="D6" s="141"/>
      <c r="E6" s="141"/>
    </row>
    <row r="7" spans="1:11" s="9" customFormat="1" ht="21" customHeight="1" x14ac:dyDescent="0.2">
      <c r="A7" s="35" t="s">
        <v>20</v>
      </c>
      <c r="B7" s="10"/>
      <c r="C7" s="8"/>
      <c r="D7" s="8"/>
      <c r="E7" s="13" t="s">
        <v>21</v>
      </c>
    </row>
    <row r="8" spans="1:11" s="9" customFormat="1" ht="56.25" customHeight="1" x14ac:dyDescent="0.2">
      <c r="A8" s="178" t="s">
        <v>108</v>
      </c>
      <c r="B8" s="23" t="s">
        <v>311</v>
      </c>
      <c r="C8" s="23" t="s">
        <v>312</v>
      </c>
      <c r="D8" s="22" t="s">
        <v>22</v>
      </c>
      <c r="E8" s="179" t="s">
        <v>143</v>
      </c>
    </row>
    <row r="9" spans="1:11" s="5" customFormat="1" ht="27" customHeight="1" x14ac:dyDescent="0.2">
      <c r="A9" s="165" t="s">
        <v>23</v>
      </c>
      <c r="B9" s="226">
        <v>56804</v>
      </c>
      <c r="C9" s="226">
        <v>80526</v>
      </c>
      <c r="D9" s="227">
        <f>B9+C9</f>
        <v>137330</v>
      </c>
      <c r="E9" s="175" t="s">
        <v>23</v>
      </c>
      <c r="H9" s="294"/>
    </row>
    <row r="10" spans="1:11" s="5" customFormat="1" ht="27" customHeight="1" x14ac:dyDescent="0.2">
      <c r="A10" s="166" t="s">
        <v>24</v>
      </c>
      <c r="B10" s="228">
        <v>147393</v>
      </c>
      <c r="C10" s="228">
        <v>34446</v>
      </c>
      <c r="D10" s="229">
        <f t="shared" ref="D10:D13" si="0">B10+C10</f>
        <v>181839</v>
      </c>
      <c r="E10" s="176" t="s">
        <v>24</v>
      </c>
      <c r="H10" s="294"/>
    </row>
    <row r="11" spans="1:11" s="5" customFormat="1" ht="27" customHeight="1" x14ac:dyDescent="0.2">
      <c r="A11" s="166" t="s">
        <v>25</v>
      </c>
      <c r="B11" s="228">
        <v>108943</v>
      </c>
      <c r="C11" s="228">
        <v>40391</v>
      </c>
      <c r="D11" s="229">
        <f t="shared" si="0"/>
        <v>149334</v>
      </c>
      <c r="E11" s="176" t="s">
        <v>25</v>
      </c>
      <c r="H11" s="294"/>
    </row>
    <row r="12" spans="1:11" s="5" customFormat="1" ht="27" customHeight="1" x14ac:dyDescent="0.2">
      <c r="A12" s="166" t="s">
        <v>26</v>
      </c>
      <c r="B12" s="228">
        <v>47725</v>
      </c>
      <c r="C12" s="228">
        <v>28132</v>
      </c>
      <c r="D12" s="229">
        <f t="shared" si="0"/>
        <v>75857</v>
      </c>
      <c r="E12" s="176" t="s">
        <v>26</v>
      </c>
      <c r="H12" s="294"/>
    </row>
    <row r="13" spans="1:11" s="5" customFormat="1" ht="27" customHeight="1" x14ac:dyDescent="0.2">
      <c r="A13" s="167" t="s">
        <v>139</v>
      </c>
      <c r="B13" s="230">
        <f>11387+955</f>
        <v>12342</v>
      </c>
      <c r="C13" s="230">
        <f>21236+12784</f>
        <v>34020</v>
      </c>
      <c r="D13" s="231">
        <f t="shared" si="0"/>
        <v>46362</v>
      </c>
      <c r="E13" s="177" t="s">
        <v>140</v>
      </c>
      <c r="H13" s="294"/>
    </row>
    <row r="14" spans="1:11" s="6" customFormat="1" ht="27" customHeight="1" x14ac:dyDescent="0.2">
      <c r="A14" s="147" t="s">
        <v>7</v>
      </c>
      <c r="B14" s="232">
        <f>SUM(B9:B13)</f>
        <v>373207</v>
      </c>
      <c r="C14" s="232">
        <f>SUM(C9:C13)</f>
        <v>217515</v>
      </c>
      <c r="D14" s="232">
        <f t="shared" ref="D14" si="1">SUM(D9:D13)</f>
        <v>590722</v>
      </c>
      <c r="E14" s="180" t="s">
        <v>8</v>
      </c>
      <c r="H14" s="293"/>
    </row>
    <row r="21" spans="5:5" ht="24.95" customHeight="1" x14ac:dyDescent="0.2">
      <c r="E21" s="78"/>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rightToLeft="1" view="pageBreakPreview" topLeftCell="A4" zoomScale="110" zoomScaleSheetLayoutView="110" zoomScalePageLayoutView="85" workbookViewId="0">
      <selection activeCell="AT19" sqref="AT19"/>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2" t="s">
        <v>310</v>
      </c>
      <c r="B2" s="442"/>
      <c r="C2" s="442"/>
      <c r="D2" s="442"/>
      <c r="E2" s="442"/>
      <c r="F2" s="442"/>
      <c r="G2" s="442"/>
      <c r="H2" s="442"/>
      <c r="I2" s="442"/>
      <c r="J2" s="442"/>
      <c r="K2" s="442"/>
    </row>
    <row r="3" spans="1:15" s="1" customFormat="1" ht="21" customHeight="1" x14ac:dyDescent="0.2">
      <c r="A3" s="443" t="s">
        <v>335</v>
      </c>
      <c r="B3" s="443"/>
      <c r="C3" s="443"/>
      <c r="D3" s="443"/>
      <c r="E3" s="443"/>
      <c r="F3" s="443"/>
      <c r="G3" s="443"/>
      <c r="H3" s="443"/>
      <c r="I3" s="443"/>
      <c r="J3" s="443"/>
      <c r="K3" s="443"/>
    </row>
    <row r="4" spans="1:15" s="1" customFormat="1" ht="20.25" customHeight="1" x14ac:dyDescent="0.25">
      <c r="A4" s="444" t="s">
        <v>423</v>
      </c>
      <c r="B4" s="444"/>
      <c r="C4" s="444"/>
      <c r="D4" s="444"/>
      <c r="E4" s="444"/>
      <c r="F4" s="444"/>
      <c r="G4" s="444"/>
      <c r="H4" s="444"/>
      <c r="I4" s="444"/>
      <c r="J4" s="444"/>
      <c r="K4" s="444"/>
    </row>
    <row r="5" spans="1:15" s="1" customFormat="1" ht="20.25" customHeight="1" x14ac:dyDescent="0.2">
      <c r="A5" s="445" t="s">
        <v>424</v>
      </c>
      <c r="B5" s="445"/>
      <c r="C5" s="445"/>
      <c r="D5" s="445"/>
      <c r="E5" s="445"/>
      <c r="F5" s="445"/>
      <c r="G5" s="445"/>
      <c r="H5" s="445"/>
      <c r="I5" s="445"/>
      <c r="J5" s="445"/>
      <c r="K5" s="445"/>
    </row>
    <row r="6" spans="1:15" s="1" customFormat="1" ht="20.25" customHeight="1" x14ac:dyDescent="0.2">
      <c r="A6" s="141"/>
      <c r="B6" s="141"/>
      <c r="C6" s="141"/>
      <c r="D6" s="141"/>
      <c r="E6" s="141"/>
    </row>
    <row r="7" spans="1:15" s="9" customFormat="1" ht="21" customHeight="1" x14ac:dyDescent="0.2">
      <c r="A7" s="35" t="s">
        <v>28</v>
      </c>
      <c r="B7" s="10"/>
      <c r="C7" s="8"/>
      <c r="D7" s="8"/>
      <c r="E7" s="13"/>
      <c r="K7" s="13" t="s">
        <v>123</v>
      </c>
    </row>
    <row r="8" spans="1:15" s="17" customFormat="1" ht="33" customHeight="1" x14ac:dyDescent="0.2">
      <c r="A8" s="473" t="s">
        <v>112</v>
      </c>
      <c r="B8" s="476" t="s">
        <v>110</v>
      </c>
      <c r="C8" s="476"/>
      <c r="D8" s="476"/>
      <c r="E8" s="476" t="s">
        <v>111</v>
      </c>
      <c r="F8" s="476"/>
      <c r="G8" s="476"/>
      <c r="H8" s="477" t="s">
        <v>75</v>
      </c>
      <c r="I8" s="477"/>
      <c r="J8" s="477"/>
      <c r="K8" s="478" t="s">
        <v>109</v>
      </c>
      <c r="L8" s="16"/>
      <c r="M8" s="16"/>
      <c r="N8" s="16"/>
      <c r="O8" s="16"/>
    </row>
    <row r="9" spans="1:15" ht="24.95" customHeight="1" x14ac:dyDescent="0.2">
      <c r="A9" s="474"/>
      <c r="B9" s="19" t="s">
        <v>15</v>
      </c>
      <c r="C9" s="19" t="s">
        <v>17</v>
      </c>
      <c r="D9" s="39" t="s">
        <v>7</v>
      </c>
      <c r="E9" s="19" t="s">
        <v>15</v>
      </c>
      <c r="F9" s="19" t="s">
        <v>17</v>
      </c>
      <c r="G9" s="39" t="s">
        <v>7</v>
      </c>
      <c r="H9" s="159" t="s">
        <v>15</v>
      </c>
      <c r="I9" s="159" t="s">
        <v>17</v>
      </c>
      <c r="J9" s="159" t="s">
        <v>7</v>
      </c>
      <c r="K9" s="479"/>
      <c r="L9" s="8"/>
      <c r="M9" s="8"/>
      <c r="N9" s="8"/>
      <c r="O9" s="8"/>
    </row>
    <row r="10" spans="1:15" ht="24.95" customHeight="1" x14ac:dyDescent="0.2">
      <c r="A10" s="475"/>
      <c r="B10" s="156" t="s">
        <v>16</v>
      </c>
      <c r="C10" s="156" t="s">
        <v>18</v>
      </c>
      <c r="D10" s="157" t="s">
        <v>8</v>
      </c>
      <c r="E10" s="156" t="s">
        <v>16</v>
      </c>
      <c r="F10" s="156" t="s">
        <v>18</v>
      </c>
      <c r="G10" s="157" t="s">
        <v>8</v>
      </c>
      <c r="H10" s="158" t="s">
        <v>16</v>
      </c>
      <c r="I10" s="158" t="s">
        <v>18</v>
      </c>
      <c r="J10" s="158" t="s">
        <v>8</v>
      </c>
      <c r="K10" s="480"/>
      <c r="L10" s="8"/>
      <c r="M10" s="8"/>
      <c r="N10" s="8"/>
      <c r="O10" s="8"/>
    </row>
    <row r="11" spans="1:15" ht="27" customHeight="1" x14ac:dyDescent="0.2">
      <c r="A11" s="165" t="s">
        <v>23</v>
      </c>
      <c r="B11" s="226">
        <v>10920</v>
      </c>
      <c r="C11" s="226">
        <v>3063</v>
      </c>
      <c r="D11" s="227">
        <f>B11+C11</f>
        <v>13983</v>
      </c>
      <c r="E11" s="226">
        <v>113563</v>
      </c>
      <c r="F11" s="226">
        <v>53082</v>
      </c>
      <c r="G11" s="227">
        <f t="shared" ref="G11:G15" si="0">E11+F11</f>
        <v>166645</v>
      </c>
      <c r="H11" s="234">
        <f>B11+E11</f>
        <v>124483</v>
      </c>
      <c r="I11" s="234">
        <f>C11+F11</f>
        <v>56145</v>
      </c>
      <c r="J11" s="234">
        <f>H11+I11</f>
        <v>180628</v>
      </c>
      <c r="K11" s="175" t="s">
        <v>23</v>
      </c>
      <c r="L11" s="8"/>
      <c r="M11" s="8"/>
      <c r="N11" s="8"/>
      <c r="O11" s="8"/>
    </row>
    <row r="12" spans="1:15" ht="27" customHeight="1" x14ac:dyDescent="0.2">
      <c r="A12" s="166" t="s">
        <v>24</v>
      </c>
      <c r="B12" s="228">
        <v>24472</v>
      </c>
      <c r="C12" s="228">
        <v>18701</v>
      </c>
      <c r="D12" s="229">
        <f t="shared" ref="D12:D15" si="1">B12+C12</f>
        <v>43173</v>
      </c>
      <c r="E12" s="228">
        <v>621253</v>
      </c>
      <c r="F12" s="228">
        <v>128335</v>
      </c>
      <c r="G12" s="229">
        <f t="shared" si="0"/>
        <v>749588</v>
      </c>
      <c r="H12" s="237">
        <f t="shared" ref="H12:H15" si="2">B12+E12</f>
        <v>645725</v>
      </c>
      <c r="I12" s="237">
        <f t="shared" ref="I12:I15" si="3">C12+F12</f>
        <v>147036</v>
      </c>
      <c r="J12" s="237">
        <f t="shared" ref="J12:J15" si="4">H12+I12</f>
        <v>792761</v>
      </c>
      <c r="K12" s="176" t="s">
        <v>24</v>
      </c>
      <c r="L12" s="8"/>
      <c r="M12" s="8"/>
      <c r="N12" s="8"/>
      <c r="O12" s="8"/>
    </row>
    <row r="13" spans="1:15" ht="27" customHeight="1" x14ac:dyDescent="0.2">
      <c r="A13" s="166" t="s">
        <v>25</v>
      </c>
      <c r="B13" s="228">
        <v>15908</v>
      </c>
      <c r="C13" s="228">
        <v>16010</v>
      </c>
      <c r="D13" s="229">
        <f t="shared" si="1"/>
        <v>31918</v>
      </c>
      <c r="E13" s="228">
        <v>623829</v>
      </c>
      <c r="F13" s="228">
        <v>92593</v>
      </c>
      <c r="G13" s="229">
        <f t="shared" si="0"/>
        <v>716422</v>
      </c>
      <c r="H13" s="237">
        <f t="shared" si="2"/>
        <v>639737</v>
      </c>
      <c r="I13" s="237">
        <f t="shared" si="3"/>
        <v>108603</v>
      </c>
      <c r="J13" s="237">
        <f t="shared" si="4"/>
        <v>748340</v>
      </c>
      <c r="K13" s="176" t="s">
        <v>25</v>
      </c>
      <c r="L13" s="8"/>
      <c r="M13" s="8"/>
      <c r="N13" s="8"/>
      <c r="O13" s="8"/>
    </row>
    <row r="14" spans="1:15" ht="27" customHeight="1" x14ac:dyDescent="0.2">
      <c r="A14" s="166" t="s">
        <v>26</v>
      </c>
      <c r="B14" s="228">
        <v>14617</v>
      </c>
      <c r="C14" s="228">
        <v>8479</v>
      </c>
      <c r="D14" s="229">
        <f t="shared" si="1"/>
        <v>23096</v>
      </c>
      <c r="E14" s="228">
        <v>238842</v>
      </c>
      <c r="F14" s="228">
        <v>39246</v>
      </c>
      <c r="G14" s="229">
        <f t="shared" si="0"/>
        <v>278088</v>
      </c>
      <c r="H14" s="237">
        <f t="shared" si="2"/>
        <v>253459</v>
      </c>
      <c r="I14" s="237">
        <f t="shared" si="3"/>
        <v>47725</v>
      </c>
      <c r="J14" s="237">
        <f t="shared" si="4"/>
        <v>301184</v>
      </c>
      <c r="K14" s="176" t="s">
        <v>26</v>
      </c>
      <c r="L14" s="8"/>
      <c r="M14" s="8"/>
      <c r="N14" s="8"/>
      <c r="O14" s="8"/>
    </row>
    <row r="15" spans="1:15" ht="27" customHeight="1" x14ac:dyDescent="0.2">
      <c r="A15" s="167" t="s">
        <v>139</v>
      </c>
      <c r="B15" s="230">
        <f>5327+894</f>
        <v>6221</v>
      </c>
      <c r="C15" s="230">
        <f>2813+119</f>
        <v>2932</v>
      </c>
      <c r="D15" s="231">
        <f t="shared" si="1"/>
        <v>9153</v>
      </c>
      <c r="E15" s="230">
        <f>69203+10008</f>
        <v>79211</v>
      </c>
      <c r="F15" s="230">
        <f>8574+836</f>
        <v>9410</v>
      </c>
      <c r="G15" s="231">
        <f t="shared" si="0"/>
        <v>88621</v>
      </c>
      <c r="H15" s="238">
        <f t="shared" si="2"/>
        <v>85432</v>
      </c>
      <c r="I15" s="238">
        <f t="shared" si="3"/>
        <v>12342</v>
      </c>
      <c r="J15" s="238">
        <f t="shared" si="4"/>
        <v>97774</v>
      </c>
      <c r="K15" s="177" t="s">
        <v>140</v>
      </c>
      <c r="L15" s="8"/>
      <c r="M15" s="8"/>
      <c r="N15" s="8"/>
      <c r="O15" s="8"/>
    </row>
    <row r="16" spans="1:15" ht="27" customHeight="1" x14ac:dyDescent="0.2">
      <c r="A16" s="37" t="s">
        <v>7</v>
      </c>
      <c r="B16" s="232">
        <f>SUM(B11:B15)</f>
        <v>72138</v>
      </c>
      <c r="C16" s="232">
        <f>SUM(C11:C15)</f>
        <v>49185</v>
      </c>
      <c r="D16" s="232">
        <f>B16+C16</f>
        <v>121323</v>
      </c>
      <c r="E16" s="232">
        <f t="shared" ref="E16:H16" si="5">SUM(E11:E15)</f>
        <v>1676698</v>
      </c>
      <c r="F16" s="232">
        <f t="shared" si="5"/>
        <v>322666</v>
      </c>
      <c r="G16" s="239">
        <f t="shared" si="5"/>
        <v>1999364</v>
      </c>
      <c r="H16" s="224">
        <f t="shared" si="5"/>
        <v>1748836</v>
      </c>
      <c r="I16" s="224">
        <f t="shared" ref="I16" si="6">SUM(I11:I15)</f>
        <v>371851</v>
      </c>
      <c r="J16" s="224">
        <f t="shared" ref="J16" si="7">SUM(J11:J15)</f>
        <v>2120687</v>
      </c>
      <c r="K16" s="146" t="s">
        <v>8</v>
      </c>
      <c r="L16" s="8"/>
      <c r="M16" s="8"/>
      <c r="N16" s="8"/>
      <c r="O16" s="8"/>
    </row>
    <row r="17" spans="1:21" x14ac:dyDescent="0.2">
      <c r="A17" s="18" t="s">
        <v>29</v>
      </c>
      <c r="K17" s="18" t="s">
        <v>30</v>
      </c>
    </row>
    <row r="25" spans="1:21" x14ac:dyDescent="0.2">
      <c r="C25" s="472"/>
      <c r="D25" s="320"/>
      <c r="E25" s="472"/>
      <c r="F25" s="320"/>
      <c r="G25" s="472"/>
      <c r="H25" s="472"/>
      <c r="I25" s="320"/>
      <c r="J25" s="472"/>
      <c r="K25" s="472"/>
      <c r="L25" s="320"/>
      <c r="M25" s="472"/>
      <c r="N25" s="472"/>
    </row>
    <row r="26" spans="1:21" x14ac:dyDescent="0.2">
      <c r="C26" s="472"/>
      <c r="D26"/>
      <c r="E26" s="472"/>
      <c r="F26"/>
      <c r="G26" s="472"/>
      <c r="H26" s="472"/>
      <c r="I26"/>
      <c r="J26" s="472"/>
      <c r="K26" s="472"/>
      <c r="L26"/>
      <c r="M26" s="472"/>
      <c r="N26" s="472"/>
    </row>
    <row r="27" spans="1:21" x14ac:dyDescent="0.2">
      <c r="C27" s="472"/>
      <c r="D27"/>
      <c r="E27" s="472"/>
      <c r="F27"/>
      <c r="G27" s="472"/>
      <c r="H27" s="472"/>
      <c r="I27"/>
      <c r="J27" s="472"/>
      <c r="K27" s="472"/>
      <c r="L27"/>
      <c r="M27" s="472"/>
      <c r="N27" s="472"/>
    </row>
    <row r="28" spans="1:21" x14ac:dyDescent="0.2">
      <c r="K28" s="80"/>
    </row>
    <row r="30" spans="1:21" x14ac:dyDescent="0.2">
      <c r="I30" s="472"/>
      <c r="J30" s="320"/>
      <c r="K30" s="472"/>
      <c r="L30" s="320"/>
      <c r="M30" s="472" t="s">
        <v>363</v>
      </c>
      <c r="N30" s="472"/>
      <c r="O30" s="320"/>
      <c r="P30" s="472"/>
      <c r="Q30" s="472"/>
      <c r="R30" s="320"/>
      <c r="S30" s="472"/>
      <c r="T30" s="472"/>
      <c r="U30" s="320"/>
    </row>
    <row r="31" spans="1:21" x14ac:dyDescent="0.2">
      <c r="I31" s="472"/>
      <c r="J31"/>
      <c r="K31" s="472"/>
      <c r="L31"/>
      <c r="M31" s="472"/>
      <c r="N31" s="472"/>
      <c r="O31"/>
      <c r="P31" s="472"/>
      <c r="Q31" s="472"/>
      <c r="R31"/>
      <c r="S31" s="472"/>
      <c r="T31" s="472"/>
      <c r="U31"/>
    </row>
    <row r="32" spans="1:21" x14ac:dyDescent="0.2">
      <c r="I32" s="472"/>
      <c r="J32"/>
      <c r="K32" s="472"/>
      <c r="L32"/>
      <c r="M32" s="472"/>
      <c r="N32" s="472"/>
      <c r="O32"/>
      <c r="P32" s="472"/>
      <c r="Q32" s="472"/>
      <c r="R32"/>
      <c r="S32" s="472"/>
      <c r="T32" s="472"/>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9"/>
  <sheetViews>
    <sheetView rightToLeft="1" view="pageBreakPreview" zoomScale="110" zoomScaleSheetLayoutView="110" zoomScalePageLayoutView="85" workbookViewId="0">
      <selection activeCell="AT19" sqref="AT19"/>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42" t="s">
        <v>253</v>
      </c>
      <c r="B2" s="442"/>
      <c r="C2" s="442"/>
      <c r="D2" s="442"/>
      <c r="E2" s="442"/>
      <c r="F2" s="442"/>
      <c r="G2" s="442"/>
      <c r="H2" s="442"/>
      <c r="I2" s="442"/>
      <c r="J2" s="442"/>
      <c r="K2" s="442"/>
      <c r="L2" s="442"/>
      <c r="M2" s="442"/>
      <c r="N2" s="442"/>
    </row>
    <row r="3" spans="1:18" s="1" customFormat="1" ht="21" customHeight="1" x14ac:dyDescent="0.2">
      <c r="A3" s="443" t="s">
        <v>254</v>
      </c>
      <c r="B3" s="443"/>
      <c r="C3" s="443"/>
      <c r="D3" s="443"/>
      <c r="E3" s="443"/>
      <c r="F3" s="443"/>
      <c r="G3" s="443"/>
      <c r="H3" s="443"/>
      <c r="I3" s="443"/>
      <c r="J3" s="443"/>
      <c r="K3" s="443"/>
      <c r="L3" s="443"/>
      <c r="M3" s="443"/>
      <c r="N3" s="443"/>
    </row>
    <row r="4" spans="1:18" s="1" customFormat="1" ht="20.25" customHeight="1" x14ac:dyDescent="0.25">
      <c r="A4" s="444" t="s">
        <v>423</v>
      </c>
      <c r="B4" s="444"/>
      <c r="C4" s="444"/>
      <c r="D4" s="444"/>
      <c r="E4" s="444"/>
      <c r="F4" s="444"/>
      <c r="G4" s="444"/>
      <c r="H4" s="444"/>
      <c r="I4" s="444"/>
      <c r="J4" s="444"/>
      <c r="K4" s="444"/>
      <c r="L4" s="444"/>
      <c r="M4" s="444"/>
      <c r="N4" s="444"/>
    </row>
    <row r="5" spans="1:18" s="1" customFormat="1" ht="20.25" customHeight="1" x14ac:dyDescent="0.2">
      <c r="A5" s="445" t="s">
        <v>424</v>
      </c>
      <c r="B5" s="445"/>
      <c r="C5" s="445"/>
      <c r="D5" s="445"/>
      <c r="E5" s="445"/>
      <c r="F5" s="445"/>
      <c r="G5" s="445"/>
      <c r="H5" s="445"/>
      <c r="I5" s="445"/>
      <c r="J5" s="445"/>
      <c r="K5" s="445"/>
      <c r="L5" s="445"/>
      <c r="M5" s="445"/>
      <c r="N5" s="445"/>
    </row>
    <row r="6" spans="1:18" s="1" customFormat="1" ht="20.25" customHeight="1" x14ac:dyDescent="0.2">
      <c r="A6" s="141"/>
      <c r="B6" s="141"/>
      <c r="C6" s="141"/>
      <c r="D6" s="141"/>
      <c r="E6" s="141"/>
    </row>
    <row r="7" spans="1:18" s="9" customFormat="1" ht="21" customHeight="1" x14ac:dyDescent="0.2">
      <c r="A7" s="35" t="s">
        <v>42</v>
      </c>
      <c r="B7" s="10"/>
      <c r="C7" s="8"/>
      <c r="D7" s="8"/>
      <c r="E7" s="13"/>
      <c r="K7" s="13"/>
      <c r="N7" s="13" t="s">
        <v>41</v>
      </c>
    </row>
    <row r="8" spans="1:18" s="17" customFormat="1" ht="33.950000000000003" customHeight="1" x14ac:dyDescent="0.2">
      <c r="A8" s="473"/>
      <c r="B8" s="476" t="s">
        <v>52</v>
      </c>
      <c r="C8" s="476"/>
      <c r="D8" s="476"/>
      <c r="E8" s="476"/>
      <c r="F8" s="476" t="s">
        <v>53</v>
      </c>
      <c r="G8" s="476"/>
      <c r="H8" s="476"/>
      <c r="I8" s="476"/>
      <c r="J8" s="476" t="s">
        <v>54</v>
      </c>
      <c r="K8" s="476"/>
      <c r="L8" s="476"/>
      <c r="M8" s="476"/>
      <c r="N8" s="489"/>
      <c r="O8" s="16"/>
      <c r="P8" s="16"/>
      <c r="Q8" s="16"/>
      <c r="R8" s="16"/>
    </row>
    <row r="9" spans="1:18" ht="15.75" customHeight="1" x14ac:dyDescent="0.2">
      <c r="A9" s="474"/>
      <c r="B9" s="484" t="s">
        <v>55</v>
      </c>
      <c r="C9" s="485"/>
      <c r="D9" s="484" t="s">
        <v>56</v>
      </c>
      <c r="E9" s="485"/>
      <c r="F9" s="484" t="s">
        <v>55</v>
      </c>
      <c r="G9" s="485"/>
      <c r="H9" s="484" t="s">
        <v>56</v>
      </c>
      <c r="I9" s="485"/>
      <c r="J9" s="484" t="s">
        <v>55</v>
      </c>
      <c r="K9" s="485"/>
      <c r="L9" s="484" t="s">
        <v>56</v>
      </c>
      <c r="M9" s="485"/>
      <c r="N9" s="490"/>
      <c r="O9" s="8"/>
      <c r="P9" s="8"/>
      <c r="Q9" s="8"/>
      <c r="R9" s="8"/>
    </row>
    <row r="10" spans="1:18" ht="36.75" customHeight="1" x14ac:dyDescent="0.2">
      <c r="A10" s="475"/>
      <c r="B10" s="486"/>
      <c r="C10" s="487"/>
      <c r="D10" s="486"/>
      <c r="E10" s="487"/>
      <c r="F10" s="486"/>
      <c r="G10" s="487"/>
      <c r="H10" s="486"/>
      <c r="I10" s="487"/>
      <c r="J10" s="486"/>
      <c r="K10" s="487"/>
      <c r="L10" s="486"/>
      <c r="M10" s="487"/>
      <c r="N10" s="491"/>
      <c r="O10" s="8"/>
      <c r="P10" s="8"/>
      <c r="Q10" s="8"/>
      <c r="R10" s="8"/>
    </row>
    <row r="11" spans="1:18" ht="36.75" customHeight="1" x14ac:dyDescent="0.2">
      <c r="A11" s="63" t="s">
        <v>7</v>
      </c>
      <c r="B11" s="488">
        <v>1739895</v>
      </c>
      <c r="C11" s="488"/>
      <c r="D11" s="488">
        <v>12048</v>
      </c>
      <c r="E11" s="488"/>
      <c r="F11" s="488">
        <v>370757</v>
      </c>
      <c r="G11" s="488"/>
      <c r="H11" s="488">
        <v>12599</v>
      </c>
      <c r="I11" s="488"/>
      <c r="J11" s="488">
        <v>2110652</v>
      </c>
      <c r="K11" s="488"/>
      <c r="L11" s="488">
        <v>12202</v>
      </c>
      <c r="M11" s="488"/>
      <c r="N11" s="64" t="s">
        <v>8</v>
      </c>
      <c r="O11" s="8"/>
      <c r="P11" s="8"/>
      <c r="Q11" s="8"/>
      <c r="R11" s="8"/>
    </row>
    <row r="12" spans="1:18" ht="19.5" customHeight="1" x14ac:dyDescent="0.2">
      <c r="A12" s="481" t="s">
        <v>245</v>
      </c>
      <c r="B12" s="482"/>
      <c r="C12" s="482"/>
      <c r="D12" s="482"/>
      <c r="E12" s="482"/>
      <c r="F12" s="482"/>
      <c r="G12" s="482"/>
      <c r="H12" s="483" t="s">
        <v>381</v>
      </c>
      <c r="I12" s="483"/>
      <c r="J12" s="483"/>
      <c r="K12" s="483"/>
      <c r="L12" s="483"/>
      <c r="M12" s="483"/>
      <c r="N12" s="483"/>
    </row>
    <row r="29" spans="14:14" x14ac:dyDescent="0.2">
      <c r="N29" s="80"/>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0"/>
  <sheetViews>
    <sheetView rightToLeft="1" view="pageBreakPreview" zoomScale="110" zoomScaleSheetLayoutView="110" zoomScalePageLayoutView="85" workbookViewId="0">
      <selection activeCell="AT19" sqref="AT19"/>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42" t="s">
        <v>249</v>
      </c>
      <c r="B2" s="442"/>
      <c r="C2" s="442"/>
      <c r="D2" s="442"/>
      <c r="E2" s="442"/>
      <c r="F2" s="442"/>
      <c r="G2" s="442"/>
      <c r="H2" s="442"/>
      <c r="I2" s="442"/>
      <c r="J2" s="442"/>
      <c r="K2" s="442"/>
    </row>
    <row r="3" spans="1:15" s="1" customFormat="1" ht="21" customHeight="1" x14ac:dyDescent="0.2">
      <c r="A3" s="443" t="s">
        <v>336</v>
      </c>
      <c r="B3" s="443"/>
      <c r="C3" s="443"/>
      <c r="D3" s="443"/>
      <c r="E3" s="443"/>
      <c r="F3" s="443"/>
      <c r="G3" s="443"/>
      <c r="H3" s="443"/>
      <c r="I3" s="443"/>
      <c r="J3" s="443"/>
      <c r="K3" s="443"/>
    </row>
    <row r="4" spans="1:15" s="1" customFormat="1" ht="20.25" customHeight="1" x14ac:dyDescent="0.25">
      <c r="A4" s="444" t="s">
        <v>423</v>
      </c>
      <c r="B4" s="444"/>
      <c r="C4" s="444"/>
      <c r="D4" s="444"/>
      <c r="E4" s="444"/>
      <c r="F4" s="444"/>
      <c r="G4" s="444"/>
      <c r="H4" s="444"/>
      <c r="I4" s="444"/>
      <c r="J4" s="444"/>
      <c r="K4" s="444"/>
    </row>
    <row r="5" spans="1:15" s="1" customFormat="1" ht="20.25" customHeight="1" x14ac:dyDescent="0.2">
      <c r="A5" s="445" t="s">
        <v>424</v>
      </c>
      <c r="B5" s="445"/>
      <c r="C5" s="445"/>
      <c r="D5" s="445"/>
      <c r="E5" s="445"/>
      <c r="F5" s="445"/>
      <c r="G5" s="445"/>
      <c r="H5" s="445"/>
      <c r="I5" s="445"/>
      <c r="J5" s="445"/>
      <c r="K5" s="445"/>
    </row>
    <row r="6" spans="1:15" s="1" customFormat="1" ht="20.25" customHeight="1" x14ac:dyDescent="0.2">
      <c r="A6" s="141"/>
      <c r="B6" s="141"/>
      <c r="C6" s="141"/>
      <c r="D6" s="141"/>
      <c r="E6" s="141"/>
    </row>
    <row r="7" spans="1:15" s="9" customFormat="1" ht="21" customHeight="1" x14ac:dyDescent="0.2">
      <c r="A7" s="35" t="s">
        <v>247</v>
      </c>
      <c r="B7" s="10"/>
      <c r="C7" s="8"/>
      <c r="D7" s="8"/>
      <c r="E7" s="13"/>
      <c r="K7" s="13" t="s">
        <v>248</v>
      </c>
    </row>
    <row r="8" spans="1:15" s="17" customFormat="1" ht="33.950000000000003" customHeight="1" x14ac:dyDescent="0.2">
      <c r="A8" s="473" t="s">
        <v>112</v>
      </c>
      <c r="B8" s="476" t="s">
        <v>110</v>
      </c>
      <c r="C8" s="476"/>
      <c r="D8" s="476"/>
      <c r="E8" s="476" t="s">
        <v>111</v>
      </c>
      <c r="F8" s="476"/>
      <c r="G8" s="476"/>
      <c r="H8" s="477" t="s">
        <v>271</v>
      </c>
      <c r="I8" s="477"/>
      <c r="J8" s="477"/>
      <c r="K8" s="478" t="s">
        <v>109</v>
      </c>
      <c r="L8" s="16"/>
      <c r="M8" s="16"/>
      <c r="N8" s="16"/>
      <c r="O8" s="16"/>
    </row>
    <row r="9" spans="1:15" ht="24.95" customHeight="1" x14ac:dyDescent="0.2">
      <c r="A9" s="474"/>
      <c r="B9" s="19" t="s">
        <v>15</v>
      </c>
      <c r="C9" s="19" t="s">
        <v>17</v>
      </c>
      <c r="D9" s="39" t="s">
        <v>7</v>
      </c>
      <c r="E9" s="19" t="s">
        <v>15</v>
      </c>
      <c r="F9" s="19" t="s">
        <v>17</v>
      </c>
      <c r="G9" s="39" t="s">
        <v>7</v>
      </c>
      <c r="H9" s="159" t="s">
        <v>15</v>
      </c>
      <c r="I9" s="159" t="s">
        <v>17</v>
      </c>
      <c r="J9" s="159" t="s">
        <v>7</v>
      </c>
      <c r="K9" s="479"/>
      <c r="L9" s="8"/>
      <c r="M9" s="8"/>
      <c r="N9" s="8"/>
      <c r="O9" s="8"/>
    </row>
    <row r="10" spans="1:15" ht="24.95" customHeight="1" x14ac:dyDescent="0.2">
      <c r="A10" s="475"/>
      <c r="B10" s="156" t="s">
        <v>16</v>
      </c>
      <c r="C10" s="156" t="s">
        <v>18</v>
      </c>
      <c r="D10" s="157" t="s">
        <v>8</v>
      </c>
      <c r="E10" s="156" t="s">
        <v>16</v>
      </c>
      <c r="F10" s="156" t="s">
        <v>18</v>
      </c>
      <c r="G10" s="157" t="s">
        <v>8</v>
      </c>
      <c r="H10" s="158" t="s">
        <v>16</v>
      </c>
      <c r="I10" s="158" t="s">
        <v>18</v>
      </c>
      <c r="J10" s="158" t="s">
        <v>8</v>
      </c>
      <c r="K10" s="480"/>
      <c r="L10" s="8"/>
      <c r="M10" s="8"/>
      <c r="N10" s="8"/>
      <c r="O10" s="8"/>
    </row>
    <row r="11" spans="1:15" ht="27" customHeight="1" x14ac:dyDescent="0.2">
      <c r="A11" s="165" t="s">
        <v>23</v>
      </c>
      <c r="B11" s="226">
        <v>61</v>
      </c>
      <c r="C11" s="226">
        <v>305</v>
      </c>
      <c r="D11" s="233">
        <f>B11+C11</f>
        <v>366</v>
      </c>
      <c r="E11" s="226">
        <v>340</v>
      </c>
      <c r="F11" s="226">
        <v>354</v>
      </c>
      <c r="G11" s="233">
        <f>E11+F11</f>
        <v>694</v>
      </c>
      <c r="H11" s="217">
        <f>B11+E11</f>
        <v>401</v>
      </c>
      <c r="I11" s="234">
        <f>C11+F11</f>
        <v>659</v>
      </c>
      <c r="J11" s="234">
        <f>D11+G11</f>
        <v>1060</v>
      </c>
      <c r="K11" s="175" t="s">
        <v>23</v>
      </c>
      <c r="L11" s="8"/>
      <c r="M11" s="8"/>
      <c r="N11" s="8"/>
      <c r="O11" s="8"/>
    </row>
    <row r="12" spans="1:15" ht="27" customHeight="1" x14ac:dyDescent="0.2">
      <c r="A12" s="166" t="s">
        <v>24</v>
      </c>
      <c r="B12" s="228">
        <v>61</v>
      </c>
      <c r="C12" s="228">
        <v>61</v>
      </c>
      <c r="D12" s="235">
        <f t="shared" ref="D12:D13" si="0">B12+C12</f>
        <v>122</v>
      </c>
      <c r="E12" s="228">
        <v>653</v>
      </c>
      <c r="F12" s="228">
        <v>296</v>
      </c>
      <c r="G12" s="235">
        <f t="shared" ref="G12:G13" si="1">E12+F12</f>
        <v>949</v>
      </c>
      <c r="H12" s="236">
        <f t="shared" ref="H12:H13" si="2">B12+E12</f>
        <v>714</v>
      </c>
      <c r="I12" s="237">
        <f t="shared" ref="I12:I13" si="3">C12+F12</f>
        <v>357</v>
      </c>
      <c r="J12" s="237">
        <f t="shared" ref="J12:J13" si="4">D12+G12</f>
        <v>1071</v>
      </c>
      <c r="K12" s="176" t="s">
        <v>24</v>
      </c>
      <c r="L12" s="8"/>
      <c r="M12" s="8"/>
      <c r="N12" s="8"/>
      <c r="O12" s="8"/>
    </row>
    <row r="13" spans="1:15" ht="27" customHeight="1" x14ac:dyDescent="0.2">
      <c r="A13" s="166" t="s">
        <v>25</v>
      </c>
      <c r="B13" s="228">
        <v>61</v>
      </c>
      <c r="C13" s="228">
        <v>61</v>
      </c>
      <c r="D13" s="235">
        <f t="shared" si="0"/>
        <v>122</v>
      </c>
      <c r="E13" s="228">
        <v>297</v>
      </c>
      <c r="F13" s="228">
        <v>279</v>
      </c>
      <c r="G13" s="235">
        <f t="shared" si="1"/>
        <v>576</v>
      </c>
      <c r="H13" s="236">
        <f t="shared" si="2"/>
        <v>358</v>
      </c>
      <c r="I13" s="237">
        <f t="shared" si="3"/>
        <v>340</v>
      </c>
      <c r="J13" s="237">
        <f t="shared" si="4"/>
        <v>698</v>
      </c>
      <c r="K13" s="176" t="s">
        <v>25</v>
      </c>
      <c r="L13" s="8"/>
      <c r="M13" s="8"/>
      <c r="N13" s="8"/>
      <c r="O13" s="8"/>
    </row>
    <row r="14" spans="1:15" ht="27" customHeight="1" x14ac:dyDescent="0.2">
      <c r="A14" s="37" t="s">
        <v>7</v>
      </c>
      <c r="B14" s="232">
        <f t="shared" ref="B14:J14" si="5">B11+B12+B13</f>
        <v>183</v>
      </c>
      <c r="C14" s="232">
        <f t="shared" si="5"/>
        <v>427</v>
      </c>
      <c r="D14" s="232">
        <f t="shared" si="5"/>
        <v>610</v>
      </c>
      <c r="E14" s="232">
        <f t="shared" si="5"/>
        <v>1290</v>
      </c>
      <c r="F14" s="232">
        <f t="shared" si="5"/>
        <v>929</v>
      </c>
      <c r="G14" s="239">
        <f t="shared" si="5"/>
        <v>2219</v>
      </c>
      <c r="H14" s="239">
        <f t="shared" si="5"/>
        <v>1473</v>
      </c>
      <c r="I14" s="225">
        <f t="shared" si="5"/>
        <v>1356</v>
      </c>
      <c r="J14" s="225">
        <f t="shared" si="5"/>
        <v>2829</v>
      </c>
      <c r="K14" s="146" t="s">
        <v>8</v>
      </c>
      <c r="L14" s="8"/>
      <c r="M14" s="8"/>
      <c r="N14" s="8"/>
      <c r="O14" s="8"/>
    </row>
    <row r="30" spans="11:11" x14ac:dyDescent="0.2">
      <c r="K30"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30"/>
  <sheetViews>
    <sheetView rightToLeft="1" view="pageBreakPreview" topLeftCell="A7" zoomScale="110" zoomScaleSheetLayoutView="110" zoomScalePageLayoutView="85" workbookViewId="0">
      <selection activeCell="AT19" sqref="AT19"/>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6" max="16" width="8" customWidth="1"/>
    <col min="17" max="17" width="13.5703125" customWidth="1"/>
    <col min="18" max="18" width="14.42578125" customWidth="1"/>
    <col min="19" max="19" width="17.85546875" customWidth="1"/>
    <col min="23" max="23" width="15.7109375" customWidth="1"/>
  </cols>
  <sheetData>
    <row r="1" spans="1:19" s="2" customFormat="1" ht="15" customHeight="1" x14ac:dyDescent="0.2"/>
    <row r="2" spans="1:19" s="1" customFormat="1" ht="20.25" customHeight="1" x14ac:dyDescent="0.25">
      <c r="A2" s="442" t="s">
        <v>283</v>
      </c>
      <c r="B2" s="442"/>
      <c r="C2" s="442"/>
      <c r="D2" s="442"/>
      <c r="E2" s="442"/>
      <c r="F2" s="442"/>
      <c r="G2" s="442"/>
      <c r="H2" s="442"/>
      <c r="I2" s="442"/>
      <c r="J2" s="442"/>
      <c r="K2" s="442"/>
      <c r="L2" s="442"/>
      <c r="M2" s="442"/>
      <c r="N2" s="154"/>
    </row>
    <row r="3" spans="1:19" s="1" customFormat="1" ht="21" customHeight="1" x14ac:dyDescent="0.2">
      <c r="A3" s="443" t="s">
        <v>313</v>
      </c>
      <c r="B3" s="443"/>
      <c r="C3" s="443"/>
      <c r="D3" s="443"/>
      <c r="E3" s="443"/>
      <c r="F3" s="443"/>
      <c r="G3" s="443"/>
      <c r="H3" s="443"/>
      <c r="I3" s="443"/>
      <c r="J3" s="443"/>
      <c r="K3" s="443"/>
      <c r="L3" s="443"/>
      <c r="M3" s="443"/>
      <c r="N3" s="155"/>
    </row>
    <row r="4" spans="1:19" s="1" customFormat="1" ht="16.5" customHeight="1" x14ac:dyDescent="0.25">
      <c r="A4" s="444" t="s">
        <v>423</v>
      </c>
      <c r="B4" s="444"/>
      <c r="C4" s="444"/>
      <c r="D4" s="444"/>
      <c r="E4" s="444"/>
      <c r="F4" s="444"/>
      <c r="G4" s="444"/>
      <c r="H4" s="444"/>
      <c r="I4" s="444"/>
      <c r="J4" s="444"/>
      <c r="K4" s="444"/>
      <c r="L4" s="444"/>
      <c r="M4" s="444"/>
      <c r="N4" s="136"/>
    </row>
    <row r="5" spans="1:19" s="1" customFormat="1" ht="20.25" customHeight="1" x14ac:dyDescent="0.2">
      <c r="A5" s="445" t="s">
        <v>424</v>
      </c>
      <c r="B5" s="445"/>
      <c r="C5" s="445"/>
      <c r="D5" s="445"/>
      <c r="E5" s="445"/>
      <c r="F5" s="445"/>
      <c r="G5" s="445"/>
      <c r="H5" s="445"/>
      <c r="I5" s="445"/>
      <c r="J5" s="445"/>
      <c r="K5" s="445"/>
      <c r="L5" s="445"/>
      <c r="M5" s="445"/>
      <c r="N5" s="137"/>
    </row>
    <row r="6" spans="1:19" s="1" customFormat="1" ht="7.5" customHeight="1" x14ac:dyDescent="0.2">
      <c r="A6" s="141"/>
      <c r="B6" s="141"/>
      <c r="C6" s="141"/>
      <c r="D6" s="141"/>
      <c r="E6" s="141"/>
    </row>
    <row r="7" spans="1:19" s="9" customFormat="1" ht="21" customHeight="1" x14ac:dyDescent="0.2">
      <c r="A7" s="35" t="s">
        <v>31</v>
      </c>
      <c r="B7" s="10"/>
      <c r="C7" s="8"/>
      <c r="D7" s="8"/>
      <c r="E7" s="13"/>
      <c r="K7" s="13"/>
      <c r="M7" s="13" t="s">
        <v>32</v>
      </c>
      <c r="N7" s="13"/>
    </row>
    <row r="8" spans="1:19" ht="28.5" customHeight="1" x14ac:dyDescent="0.2">
      <c r="A8" s="504" t="s">
        <v>61</v>
      </c>
      <c r="B8" s="505"/>
      <c r="C8" s="456" t="s">
        <v>136</v>
      </c>
      <c r="D8" s="496"/>
      <c r="E8" s="496"/>
      <c r="F8" s="456" t="s">
        <v>357</v>
      </c>
      <c r="G8" s="496"/>
      <c r="H8" s="496"/>
      <c r="I8" s="460" t="s">
        <v>75</v>
      </c>
      <c r="J8" s="497"/>
      <c r="K8" s="497"/>
      <c r="L8" s="498" t="s">
        <v>89</v>
      </c>
      <c r="M8" s="499"/>
    </row>
    <row r="9" spans="1:19" ht="42" customHeight="1" x14ac:dyDescent="0.2">
      <c r="A9" s="506"/>
      <c r="B9" s="507"/>
      <c r="C9" s="309" t="s">
        <v>355</v>
      </c>
      <c r="D9" s="309" t="s">
        <v>354</v>
      </c>
      <c r="E9" s="310" t="s">
        <v>356</v>
      </c>
      <c r="F9" s="309" t="s">
        <v>355</v>
      </c>
      <c r="G9" s="309" t="s">
        <v>354</v>
      </c>
      <c r="H9" s="310" t="s">
        <v>356</v>
      </c>
      <c r="I9" s="311" t="s">
        <v>355</v>
      </c>
      <c r="J9" s="311" t="s">
        <v>354</v>
      </c>
      <c r="K9" s="311" t="s">
        <v>356</v>
      </c>
      <c r="L9" s="500"/>
      <c r="M9" s="501"/>
    </row>
    <row r="10" spans="1:19" ht="24.75" customHeight="1" x14ac:dyDescent="0.2">
      <c r="A10" s="506"/>
      <c r="B10" s="507"/>
      <c r="C10" s="305" t="s">
        <v>358</v>
      </c>
      <c r="D10" s="305" t="s">
        <v>358</v>
      </c>
      <c r="E10" s="306" t="s">
        <v>358</v>
      </c>
      <c r="F10" s="305" t="s">
        <v>358</v>
      </c>
      <c r="G10" s="305" t="s">
        <v>358</v>
      </c>
      <c r="H10" s="306" t="s">
        <v>358</v>
      </c>
      <c r="I10" s="307" t="s">
        <v>358</v>
      </c>
      <c r="J10" s="307" t="s">
        <v>358</v>
      </c>
      <c r="K10" s="307"/>
      <c r="L10" s="500"/>
      <c r="M10" s="501"/>
    </row>
    <row r="11" spans="1:19" ht="13.5" customHeight="1" x14ac:dyDescent="0.2">
      <c r="A11" s="508"/>
      <c r="B11" s="509"/>
      <c r="C11" s="312" t="s">
        <v>16</v>
      </c>
      <c r="D11" s="312" t="s">
        <v>18</v>
      </c>
      <c r="E11" s="313" t="s">
        <v>8</v>
      </c>
      <c r="F11" s="312" t="s">
        <v>16</v>
      </c>
      <c r="G11" s="312" t="s">
        <v>18</v>
      </c>
      <c r="H11" s="313" t="s">
        <v>8</v>
      </c>
      <c r="I11" s="314" t="s">
        <v>16</v>
      </c>
      <c r="J11" s="314" t="s">
        <v>18</v>
      </c>
      <c r="K11" s="314" t="s">
        <v>8</v>
      </c>
      <c r="L11" s="502"/>
      <c r="M11" s="503"/>
    </row>
    <row r="12" spans="1:19" ht="23.1" customHeight="1" x14ac:dyDescent="0.2">
      <c r="A12" s="492" t="s">
        <v>62</v>
      </c>
      <c r="B12" s="493" t="s">
        <v>62</v>
      </c>
      <c r="C12" s="302">
        <v>0</v>
      </c>
      <c r="D12" s="366">
        <v>0</v>
      </c>
      <c r="E12" s="367">
        <f>SUM(C12:D12)</f>
        <v>0</v>
      </c>
      <c r="F12" s="366">
        <v>357</v>
      </c>
      <c r="G12" s="302">
        <v>296</v>
      </c>
      <c r="H12" s="303">
        <f t="shared" ref="H12:H19" si="0">SUM(F12:G12)</f>
        <v>653</v>
      </c>
      <c r="I12" s="304">
        <f>C12+F12</f>
        <v>357</v>
      </c>
      <c r="J12" s="304">
        <f>D12+G12</f>
        <v>296</v>
      </c>
      <c r="K12" s="304">
        <f>I12+J12</f>
        <v>653</v>
      </c>
      <c r="L12" s="494" t="s">
        <v>90</v>
      </c>
      <c r="M12" s="495" t="s">
        <v>90</v>
      </c>
      <c r="O12" s="354"/>
      <c r="P12" s="354"/>
      <c r="Q12" s="354"/>
      <c r="R12" s="354"/>
      <c r="S12" s="354"/>
    </row>
    <row r="13" spans="1:19" ht="23.1" customHeight="1" x14ac:dyDescent="0.2">
      <c r="A13" s="521" t="s">
        <v>409</v>
      </c>
      <c r="B13" s="522"/>
      <c r="C13" s="228">
        <v>61</v>
      </c>
      <c r="D13" s="273">
        <v>0</v>
      </c>
      <c r="E13" s="274">
        <f t="shared" ref="E13:E19" si="1">SUM(C13:D13)</f>
        <v>61</v>
      </c>
      <c r="F13" s="273">
        <v>0</v>
      </c>
      <c r="G13" s="228">
        <v>0</v>
      </c>
      <c r="H13" s="229">
        <f t="shared" si="0"/>
        <v>0</v>
      </c>
      <c r="I13" s="240">
        <f t="shared" ref="I13:I19" si="2">C13+F13</f>
        <v>61</v>
      </c>
      <c r="J13" s="240">
        <f t="shared" ref="J13:J19" si="3">D13+G13</f>
        <v>0</v>
      </c>
      <c r="K13" s="240">
        <f t="shared" ref="K13:K19" si="4">I13+J13</f>
        <v>61</v>
      </c>
      <c r="L13" s="525" t="s">
        <v>410</v>
      </c>
      <c r="M13" s="526"/>
      <c r="O13" s="354"/>
      <c r="P13" s="354"/>
      <c r="Q13" s="354"/>
      <c r="R13" s="354"/>
      <c r="S13" s="354"/>
    </row>
    <row r="14" spans="1:19" ht="23.1" customHeight="1" x14ac:dyDescent="0.2">
      <c r="A14" s="521" t="s">
        <v>398</v>
      </c>
      <c r="B14" s="522"/>
      <c r="C14" s="228">
        <v>0</v>
      </c>
      <c r="D14" s="273">
        <v>0</v>
      </c>
      <c r="E14" s="274">
        <f t="shared" ref="E14" si="5">SUM(C14:D14)</f>
        <v>0</v>
      </c>
      <c r="F14" s="273">
        <v>297</v>
      </c>
      <c r="G14" s="228">
        <v>0</v>
      </c>
      <c r="H14" s="229">
        <f t="shared" ref="H14" si="6">SUM(F14:G14)</f>
        <v>297</v>
      </c>
      <c r="I14" s="240">
        <f t="shared" ref="I14" si="7">C14+F14</f>
        <v>297</v>
      </c>
      <c r="J14" s="240">
        <f t="shared" ref="J14" si="8">D14+G14</f>
        <v>0</v>
      </c>
      <c r="K14" s="240">
        <f t="shared" ref="K14" si="9">I14+J14</f>
        <v>297</v>
      </c>
      <c r="L14" s="525" t="s">
        <v>399</v>
      </c>
      <c r="M14" s="526" t="s">
        <v>93</v>
      </c>
      <c r="O14" s="354"/>
      <c r="P14" s="354"/>
      <c r="Q14" s="354"/>
      <c r="R14" s="354"/>
      <c r="S14" s="354"/>
    </row>
    <row r="15" spans="1:19" ht="23.1" customHeight="1" x14ac:dyDescent="0.2">
      <c r="A15" s="521" t="s">
        <v>408</v>
      </c>
      <c r="B15" s="522"/>
      <c r="C15" s="228">
        <v>0</v>
      </c>
      <c r="D15" s="273">
        <v>0</v>
      </c>
      <c r="E15" s="274">
        <f t="shared" si="1"/>
        <v>0</v>
      </c>
      <c r="F15" s="273">
        <v>61</v>
      </c>
      <c r="G15" s="228">
        <v>58</v>
      </c>
      <c r="H15" s="229">
        <f t="shared" si="0"/>
        <v>119</v>
      </c>
      <c r="I15" s="240">
        <f t="shared" si="2"/>
        <v>61</v>
      </c>
      <c r="J15" s="240">
        <f t="shared" si="3"/>
        <v>58</v>
      </c>
      <c r="K15" s="240">
        <f t="shared" si="4"/>
        <v>119</v>
      </c>
      <c r="L15" s="525" t="s">
        <v>407</v>
      </c>
      <c r="M15" s="526" t="s">
        <v>93</v>
      </c>
      <c r="O15" s="354"/>
      <c r="P15" s="354"/>
      <c r="Q15" s="354"/>
      <c r="R15" s="354"/>
      <c r="S15" s="354"/>
    </row>
    <row r="16" spans="1:19" ht="23.1" customHeight="1" x14ac:dyDescent="0.2">
      <c r="A16" s="521" t="s">
        <v>113</v>
      </c>
      <c r="B16" s="522"/>
      <c r="C16" s="228">
        <v>61</v>
      </c>
      <c r="D16" s="273">
        <v>122</v>
      </c>
      <c r="E16" s="274">
        <f t="shared" si="1"/>
        <v>183</v>
      </c>
      <c r="F16" s="273">
        <v>340</v>
      </c>
      <c r="G16" s="228">
        <v>296</v>
      </c>
      <c r="H16" s="229">
        <f t="shared" si="0"/>
        <v>636</v>
      </c>
      <c r="I16" s="240">
        <f t="shared" si="2"/>
        <v>401</v>
      </c>
      <c r="J16" s="240">
        <f t="shared" si="3"/>
        <v>418</v>
      </c>
      <c r="K16" s="240">
        <f t="shared" si="4"/>
        <v>819</v>
      </c>
      <c r="L16" s="525" t="s">
        <v>93</v>
      </c>
      <c r="M16" s="526" t="s">
        <v>93</v>
      </c>
      <c r="O16" s="354"/>
      <c r="P16" s="354"/>
      <c r="Q16" s="354"/>
      <c r="R16" s="354"/>
      <c r="S16" s="354"/>
    </row>
    <row r="17" spans="1:19" ht="23.1" customHeight="1" x14ac:dyDescent="0.2">
      <c r="A17" s="521" t="s">
        <v>114</v>
      </c>
      <c r="B17" s="522"/>
      <c r="C17" s="228">
        <v>0</v>
      </c>
      <c r="D17" s="273">
        <v>244</v>
      </c>
      <c r="E17" s="274">
        <f t="shared" si="1"/>
        <v>244</v>
      </c>
      <c r="F17" s="273">
        <v>296</v>
      </c>
      <c r="G17" s="228">
        <v>279</v>
      </c>
      <c r="H17" s="229">
        <f t="shared" si="0"/>
        <v>575</v>
      </c>
      <c r="I17" s="240">
        <f t="shared" si="2"/>
        <v>296</v>
      </c>
      <c r="J17" s="240">
        <f t="shared" si="3"/>
        <v>523</v>
      </c>
      <c r="K17" s="240">
        <f t="shared" si="4"/>
        <v>819</v>
      </c>
      <c r="L17" s="525" t="s">
        <v>94</v>
      </c>
      <c r="M17" s="526" t="s">
        <v>94</v>
      </c>
      <c r="O17" s="354"/>
      <c r="P17" s="354"/>
      <c r="Q17" s="354"/>
      <c r="R17" s="354"/>
      <c r="S17" s="354"/>
    </row>
    <row r="18" spans="1:19" ht="23.1" customHeight="1" x14ac:dyDescent="0.2">
      <c r="A18" s="521" t="s">
        <v>115</v>
      </c>
      <c r="B18" s="522"/>
      <c r="C18" s="228">
        <v>61</v>
      </c>
      <c r="D18" s="273">
        <v>61</v>
      </c>
      <c r="E18" s="274">
        <f t="shared" si="1"/>
        <v>122</v>
      </c>
      <c r="F18" s="273">
        <v>296</v>
      </c>
      <c r="G18" s="228">
        <v>296</v>
      </c>
      <c r="H18" s="229">
        <f t="shared" si="0"/>
        <v>592</v>
      </c>
      <c r="I18" s="240">
        <f t="shared" si="2"/>
        <v>357</v>
      </c>
      <c r="J18" s="240">
        <f t="shared" si="3"/>
        <v>357</v>
      </c>
      <c r="K18" s="240">
        <f t="shared" si="4"/>
        <v>714</v>
      </c>
      <c r="L18" s="523" t="s">
        <v>95</v>
      </c>
      <c r="M18" s="524" t="s">
        <v>95</v>
      </c>
      <c r="O18" s="354"/>
      <c r="P18" s="354"/>
      <c r="Q18" s="354"/>
      <c r="R18" s="354"/>
      <c r="S18" s="354"/>
    </row>
    <row r="19" spans="1:19" ht="23.1" customHeight="1" x14ac:dyDescent="0.2">
      <c r="A19" s="517" t="s">
        <v>58</v>
      </c>
      <c r="B19" s="518"/>
      <c r="C19" s="228">
        <v>0</v>
      </c>
      <c r="D19" s="273">
        <v>0</v>
      </c>
      <c r="E19" s="274">
        <f t="shared" si="1"/>
        <v>0</v>
      </c>
      <c r="F19" s="273">
        <v>0</v>
      </c>
      <c r="G19" s="228">
        <v>58</v>
      </c>
      <c r="H19" s="229">
        <f t="shared" si="0"/>
        <v>58</v>
      </c>
      <c r="I19" s="240">
        <f t="shared" si="2"/>
        <v>0</v>
      </c>
      <c r="J19" s="240">
        <f t="shared" si="3"/>
        <v>58</v>
      </c>
      <c r="K19" s="240">
        <f t="shared" si="4"/>
        <v>58</v>
      </c>
      <c r="L19" s="519" t="s">
        <v>96</v>
      </c>
      <c r="M19" s="520" t="s">
        <v>96</v>
      </c>
      <c r="O19" s="354"/>
      <c r="P19" s="354"/>
      <c r="Q19" s="354"/>
      <c r="R19" s="354"/>
      <c r="S19" s="354"/>
    </row>
    <row r="20" spans="1:19" s="174" customFormat="1" ht="23.1" customHeight="1" x14ac:dyDescent="0.2">
      <c r="A20" s="513" t="s">
        <v>269</v>
      </c>
      <c r="B20" s="514"/>
      <c r="C20" s="232">
        <f>SUM(C12:C19)</f>
        <v>183</v>
      </c>
      <c r="D20" s="232">
        <f>SUM(D12:D19)</f>
        <v>427</v>
      </c>
      <c r="E20" s="232">
        <f>C20+D20</f>
        <v>610</v>
      </c>
      <c r="F20" s="232">
        <f t="shared" ref="F20:K20" si="10">SUM(F12:F19)</f>
        <v>1647</v>
      </c>
      <c r="G20" s="232">
        <f t="shared" si="10"/>
        <v>1283</v>
      </c>
      <c r="H20" s="232">
        <f t="shared" si="10"/>
        <v>2930</v>
      </c>
      <c r="I20" s="241">
        <f t="shared" si="10"/>
        <v>1830</v>
      </c>
      <c r="J20" s="241">
        <f t="shared" si="10"/>
        <v>1710</v>
      </c>
      <c r="K20" s="241">
        <f t="shared" si="10"/>
        <v>3540</v>
      </c>
      <c r="L20" s="515" t="s">
        <v>270</v>
      </c>
      <c r="M20" s="516" t="s">
        <v>92</v>
      </c>
      <c r="P20"/>
      <c r="Q20"/>
      <c r="R20"/>
    </row>
    <row r="21" spans="1:19" ht="23.1" customHeight="1" x14ac:dyDescent="0.2">
      <c r="A21" s="510" t="s">
        <v>91</v>
      </c>
      <c r="B21" s="511"/>
      <c r="C21" s="242">
        <v>183</v>
      </c>
      <c r="D21" s="242">
        <v>427</v>
      </c>
      <c r="E21" s="242">
        <f>SUM(C21:D21)</f>
        <v>610</v>
      </c>
      <c r="F21" s="242">
        <v>1290</v>
      </c>
      <c r="G21" s="242">
        <v>929</v>
      </c>
      <c r="H21" s="242">
        <f>SUM(F21:G21)</f>
        <v>2219</v>
      </c>
      <c r="I21" s="242">
        <f>C21+F21</f>
        <v>1473</v>
      </c>
      <c r="J21" s="242">
        <f>D21+G21</f>
        <v>1356</v>
      </c>
      <c r="K21" s="242">
        <f>SUM(I21:J21)</f>
        <v>2829</v>
      </c>
      <c r="L21" s="511" t="s">
        <v>79</v>
      </c>
      <c r="M21" s="512" t="s">
        <v>82</v>
      </c>
    </row>
    <row r="22" spans="1:19" ht="20.100000000000001" customHeight="1" x14ac:dyDescent="0.2">
      <c r="D22" s="390"/>
      <c r="F22" s="70"/>
      <c r="H22" s="69"/>
    </row>
    <row r="27" spans="1:19" ht="30" customHeight="1" x14ac:dyDescent="0.2"/>
    <row r="28" spans="1:19" ht="30" customHeight="1" x14ac:dyDescent="0.2"/>
    <row r="29" spans="1:19" ht="30" customHeight="1" x14ac:dyDescent="0.2"/>
    <row r="30" spans="1:19" ht="30" customHeight="1" x14ac:dyDescent="0.2"/>
  </sheetData>
  <mergeCells count="29">
    <mergeCell ref="A18:B18"/>
    <mergeCell ref="L18:M18"/>
    <mergeCell ref="A13:B13"/>
    <mergeCell ref="L13:M13"/>
    <mergeCell ref="A16:B16"/>
    <mergeCell ref="L16:M16"/>
    <mergeCell ref="A17:B17"/>
    <mergeCell ref="L17:M17"/>
    <mergeCell ref="A15:B15"/>
    <mergeCell ref="L15:M15"/>
    <mergeCell ref="A14:B14"/>
    <mergeCell ref="L14:M14"/>
    <mergeCell ref="A21:B21"/>
    <mergeCell ref="L21:M21"/>
    <mergeCell ref="A20:B20"/>
    <mergeCell ref="L20:M20"/>
    <mergeCell ref="A19:B19"/>
    <mergeCell ref="L19:M19"/>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rightToLeft="1" view="pageBreakPreview" topLeftCell="A22" zoomScale="110" zoomScaleSheetLayoutView="110" zoomScalePageLayoutView="85" workbookViewId="0">
      <selection activeCell="F32" sqref="F32"/>
    </sheetView>
  </sheetViews>
  <sheetFormatPr defaultRowHeight="12.75" x14ac:dyDescent="0.2"/>
  <cols>
    <col min="1" max="1" width="61.7109375" style="88" customWidth="1"/>
    <col min="2" max="4" width="7.28515625" customWidth="1"/>
    <col min="5" max="5" width="61.7109375" style="89" customWidth="1"/>
  </cols>
  <sheetData>
    <row r="1" spans="1:5" ht="45" customHeight="1" x14ac:dyDescent="0.2">
      <c r="A1" s="403" t="s">
        <v>172</v>
      </c>
      <c r="B1" s="403"/>
      <c r="C1" s="403"/>
      <c r="D1" s="403"/>
      <c r="E1" s="403"/>
    </row>
    <row r="2" spans="1:5" ht="33.75" customHeight="1" x14ac:dyDescent="0.2">
      <c r="A2" s="399" t="s">
        <v>324</v>
      </c>
      <c r="B2" s="92" t="s">
        <v>159</v>
      </c>
      <c r="C2" s="92" t="s">
        <v>160</v>
      </c>
      <c r="D2" s="92" t="s">
        <v>161</v>
      </c>
      <c r="E2" s="401" t="s">
        <v>325</v>
      </c>
    </row>
    <row r="3" spans="1:5" ht="33.75" customHeight="1" x14ac:dyDescent="0.2">
      <c r="A3" s="400"/>
      <c r="B3" s="85" t="s">
        <v>162</v>
      </c>
      <c r="C3" s="85" t="s">
        <v>163</v>
      </c>
      <c r="D3" s="85" t="s">
        <v>164</v>
      </c>
      <c r="E3" s="402"/>
    </row>
    <row r="4" spans="1:5" ht="29.1" customHeight="1" x14ac:dyDescent="0.2">
      <c r="A4" s="86" t="s">
        <v>232</v>
      </c>
      <c r="B4" s="93" t="s">
        <v>281</v>
      </c>
      <c r="C4" s="83"/>
      <c r="D4" s="83"/>
      <c r="E4" s="90" t="s">
        <v>175</v>
      </c>
    </row>
    <row r="5" spans="1:5" ht="29.1" customHeight="1" x14ac:dyDescent="0.2">
      <c r="A5" s="87" t="s">
        <v>156</v>
      </c>
      <c r="B5" s="84">
        <v>5</v>
      </c>
      <c r="C5" s="84"/>
      <c r="D5" s="84"/>
      <c r="E5" s="91" t="s">
        <v>157</v>
      </c>
    </row>
    <row r="6" spans="1:5" ht="29.1" customHeight="1" x14ac:dyDescent="0.2">
      <c r="A6" s="86" t="s">
        <v>233</v>
      </c>
      <c r="B6" s="93" t="s">
        <v>282</v>
      </c>
      <c r="C6" s="83"/>
      <c r="D6" s="83"/>
      <c r="E6" s="90" t="s">
        <v>231</v>
      </c>
    </row>
    <row r="7" spans="1:5" ht="29.1" customHeight="1" x14ac:dyDescent="0.2">
      <c r="A7" s="87" t="s">
        <v>122</v>
      </c>
      <c r="B7" s="84">
        <v>12</v>
      </c>
      <c r="C7" s="84">
        <v>1</v>
      </c>
      <c r="D7" s="84"/>
      <c r="E7" s="91" t="s">
        <v>173</v>
      </c>
    </row>
    <row r="8" spans="1:5" ht="29.1" customHeight="1" x14ac:dyDescent="0.2">
      <c r="A8" s="86" t="s">
        <v>158</v>
      </c>
      <c r="B8" s="83">
        <v>13</v>
      </c>
      <c r="C8" s="83">
        <v>2</v>
      </c>
      <c r="D8" s="83"/>
      <c r="E8" s="90" t="s">
        <v>107</v>
      </c>
    </row>
    <row r="9" spans="1:5" ht="29.1" customHeight="1" x14ac:dyDescent="0.2">
      <c r="A9" s="87" t="s">
        <v>315</v>
      </c>
      <c r="B9" s="84">
        <v>14</v>
      </c>
      <c r="C9" s="84"/>
      <c r="D9" s="84">
        <v>1</v>
      </c>
      <c r="E9" s="91" t="s">
        <v>379</v>
      </c>
    </row>
    <row r="10" spans="1:5" ht="29.1" customHeight="1" x14ac:dyDescent="0.2">
      <c r="A10" s="86" t="s">
        <v>314</v>
      </c>
      <c r="B10" s="83">
        <v>15</v>
      </c>
      <c r="C10" s="83"/>
      <c r="D10" s="83">
        <v>2</v>
      </c>
      <c r="E10" s="90" t="s">
        <v>378</v>
      </c>
    </row>
    <row r="11" spans="1:5" ht="29.1" customHeight="1" x14ac:dyDescent="0.2">
      <c r="A11" s="87" t="s">
        <v>165</v>
      </c>
      <c r="B11" s="84">
        <v>16</v>
      </c>
      <c r="C11" s="84">
        <v>3</v>
      </c>
      <c r="D11" s="84"/>
      <c r="E11" s="91" t="s">
        <v>141</v>
      </c>
    </row>
    <row r="12" spans="1:5" ht="29.1" customHeight="1" x14ac:dyDescent="0.2">
      <c r="A12" s="86" t="s">
        <v>166</v>
      </c>
      <c r="B12" s="83">
        <v>17</v>
      </c>
      <c r="C12" s="83">
        <v>4</v>
      </c>
      <c r="D12" s="83"/>
      <c r="E12" s="90" t="s">
        <v>167</v>
      </c>
    </row>
    <row r="13" spans="1:5" ht="29.1" customHeight="1" x14ac:dyDescent="0.2">
      <c r="A13" s="87" t="s">
        <v>168</v>
      </c>
      <c r="B13" s="84">
        <v>18</v>
      </c>
      <c r="C13" s="84">
        <v>5</v>
      </c>
      <c r="D13" s="84"/>
      <c r="E13" s="91" t="s">
        <v>169</v>
      </c>
    </row>
    <row r="14" spans="1:5" ht="29.1" customHeight="1" x14ac:dyDescent="0.2">
      <c r="A14" s="86" t="s">
        <v>251</v>
      </c>
      <c r="B14" s="83">
        <v>19</v>
      </c>
      <c r="C14" s="83">
        <v>6</v>
      </c>
      <c r="D14" s="83"/>
      <c r="E14" s="90" t="s">
        <v>252</v>
      </c>
    </row>
    <row r="15" spans="1:5" ht="29.1" customHeight="1" x14ac:dyDescent="0.2">
      <c r="A15" s="87" t="s">
        <v>253</v>
      </c>
      <c r="B15" s="84">
        <v>20</v>
      </c>
      <c r="C15" s="84">
        <v>7</v>
      </c>
      <c r="D15" s="84"/>
      <c r="E15" s="91" t="s">
        <v>377</v>
      </c>
    </row>
    <row r="16" spans="1:5" ht="29.1" customHeight="1" x14ac:dyDescent="0.2">
      <c r="A16" s="86" t="s">
        <v>249</v>
      </c>
      <c r="B16" s="83">
        <v>21</v>
      </c>
      <c r="C16" s="83">
        <v>8</v>
      </c>
      <c r="D16" s="83"/>
      <c r="E16" s="90" t="s">
        <v>250</v>
      </c>
    </row>
    <row r="17" spans="1:5" ht="29.1" customHeight="1" x14ac:dyDescent="0.2">
      <c r="A17" s="87" t="s">
        <v>283</v>
      </c>
      <c r="B17" s="84">
        <v>22</v>
      </c>
      <c r="C17" s="84">
        <v>9</v>
      </c>
      <c r="D17" s="84"/>
      <c r="E17" s="91" t="s">
        <v>371</v>
      </c>
    </row>
    <row r="18" spans="1:5" ht="29.1" customHeight="1" x14ac:dyDescent="0.2">
      <c r="A18" s="284" t="s">
        <v>316</v>
      </c>
      <c r="B18" s="285">
        <v>23</v>
      </c>
      <c r="C18" s="285"/>
      <c r="D18" s="285">
        <v>3</v>
      </c>
      <c r="E18" s="286" t="s">
        <v>372</v>
      </c>
    </row>
    <row r="19" spans="1:5" ht="29.1" customHeight="1" x14ac:dyDescent="0.2">
      <c r="A19" s="87" t="s">
        <v>317</v>
      </c>
      <c r="B19" s="84">
        <v>24</v>
      </c>
      <c r="C19" s="84"/>
      <c r="D19" s="84">
        <v>4</v>
      </c>
      <c r="E19" s="91" t="s">
        <v>373</v>
      </c>
    </row>
    <row r="20" spans="1:5" ht="29.1" customHeight="1" x14ac:dyDescent="0.2">
      <c r="A20" s="86" t="s">
        <v>264</v>
      </c>
      <c r="B20" s="83">
        <v>25</v>
      </c>
      <c r="C20" s="83">
        <v>10</v>
      </c>
      <c r="D20" s="83"/>
      <c r="E20" s="90" t="s">
        <v>284</v>
      </c>
    </row>
    <row r="21" spans="1:5" ht="29.1" customHeight="1" x14ac:dyDescent="0.2">
      <c r="A21" s="87" t="s">
        <v>318</v>
      </c>
      <c r="B21" s="84">
        <v>26</v>
      </c>
      <c r="C21" s="84"/>
      <c r="D21" s="84">
        <v>5</v>
      </c>
      <c r="E21" s="91" t="s">
        <v>374</v>
      </c>
    </row>
    <row r="22" spans="1:5" ht="29.1" customHeight="1" x14ac:dyDescent="0.2">
      <c r="A22" s="86" t="s">
        <v>116</v>
      </c>
      <c r="B22" s="83">
        <v>27</v>
      </c>
      <c r="C22" s="83">
        <v>11</v>
      </c>
      <c r="D22" s="83"/>
      <c r="E22" s="90" t="s">
        <v>376</v>
      </c>
    </row>
    <row r="23" spans="1:5" ht="29.1" customHeight="1" x14ac:dyDescent="0.2">
      <c r="A23" s="87" t="s">
        <v>116</v>
      </c>
      <c r="B23" s="84">
        <v>28</v>
      </c>
      <c r="C23" s="84"/>
      <c r="D23" s="84">
        <v>6</v>
      </c>
      <c r="E23" s="91" t="s">
        <v>376</v>
      </c>
    </row>
    <row r="24" spans="1:5" ht="29.1" customHeight="1" x14ac:dyDescent="0.2">
      <c r="A24" s="86" t="s">
        <v>170</v>
      </c>
      <c r="B24" s="83">
        <v>29</v>
      </c>
      <c r="C24" s="83">
        <v>12</v>
      </c>
      <c r="D24" s="83"/>
      <c r="E24" s="90" t="s">
        <v>171</v>
      </c>
    </row>
    <row r="25" spans="1:5" ht="29.1" customHeight="1" x14ac:dyDescent="0.2">
      <c r="A25" s="87" t="s">
        <v>170</v>
      </c>
      <c r="B25" s="84">
        <v>30</v>
      </c>
      <c r="C25" s="84"/>
      <c r="D25" s="84">
        <v>7</v>
      </c>
      <c r="E25" s="91" t="s">
        <v>171</v>
      </c>
    </row>
    <row r="26" spans="1:5" ht="29.1" customHeight="1" x14ac:dyDescent="0.2">
      <c r="A26" s="86" t="s">
        <v>119</v>
      </c>
      <c r="B26" s="83">
        <v>31</v>
      </c>
      <c r="C26" s="83">
        <v>13</v>
      </c>
      <c r="D26" s="83"/>
      <c r="E26" s="90" t="s">
        <v>375</v>
      </c>
    </row>
    <row r="27" spans="1:5" ht="29.1" customHeight="1" x14ac:dyDescent="0.2">
      <c r="A27" s="87" t="s">
        <v>119</v>
      </c>
      <c r="B27" s="84">
        <v>32</v>
      </c>
      <c r="C27" s="84"/>
      <c r="D27" s="84">
        <v>8</v>
      </c>
      <c r="E27" s="91" t="s">
        <v>375</v>
      </c>
    </row>
    <row r="28" spans="1:5" ht="29.1" customHeight="1" x14ac:dyDescent="0.2">
      <c r="A28" s="393" t="s">
        <v>319</v>
      </c>
      <c r="B28" s="83">
        <v>33</v>
      </c>
      <c r="C28" s="83">
        <v>14</v>
      </c>
      <c r="D28" s="83"/>
      <c r="E28" s="90" t="s">
        <v>347</v>
      </c>
    </row>
    <row r="29" spans="1:5" ht="29.1" customHeight="1" x14ac:dyDescent="0.2">
      <c r="A29" s="394" t="s">
        <v>450</v>
      </c>
      <c r="B29" s="84">
        <v>34</v>
      </c>
      <c r="C29" s="84"/>
      <c r="D29" s="84">
        <v>9</v>
      </c>
      <c r="E29" s="91" t="s">
        <v>451</v>
      </c>
    </row>
    <row r="30" spans="1:5" ht="29.1" customHeight="1" x14ac:dyDescent="0.2">
      <c r="A30" s="393" t="s">
        <v>452</v>
      </c>
      <c r="B30" s="83">
        <v>35</v>
      </c>
      <c r="C30" s="83"/>
      <c r="D30" s="83">
        <v>10</v>
      </c>
      <c r="E30" s="90" t="s">
        <v>453</v>
      </c>
    </row>
    <row r="31" spans="1:5" ht="29.1" customHeight="1" x14ac:dyDescent="0.2">
      <c r="A31" s="394" t="s">
        <v>321</v>
      </c>
      <c r="B31" s="84">
        <v>36</v>
      </c>
      <c r="C31" s="84">
        <v>15</v>
      </c>
      <c r="D31" s="84"/>
      <c r="E31" s="91" t="s">
        <v>350</v>
      </c>
    </row>
    <row r="32" spans="1:5" ht="29.1" customHeight="1" x14ac:dyDescent="0.2">
      <c r="A32" s="393" t="s">
        <v>454</v>
      </c>
      <c r="B32" s="83">
        <v>37</v>
      </c>
      <c r="C32" s="83"/>
      <c r="D32" s="83">
        <v>11</v>
      </c>
      <c r="E32" s="395" t="s">
        <v>455</v>
      </c>
    </row>
    <row r="33" spans="1:5" ht="29.1" customHeight="1" x14ac:dyDescent="0.2">
      <c r="A33" s="396" t="s">
        <v>456</v>
      </c>
      <c r="B33" s="282">
        <v>38</v>
      </c>
      <c r="C33" s="282"/>
      <c r="D33" s="282">
        <v>12</v>
      </c>
      <c r="E33" s="283" t="s">
        <v>457</v>
      </c>
    </row>
  </sheetData>
  <mergeCells count="3">
    <mergeCell ref="A2:A3"/>
    <mergeCell ref="E2:E3"/>
    <mergeCell ref="A1:E1"/>
  </mergeCells>
  <printOptions horizontalCentered="1"/>
  <pageMargins left="0.511811023622047" right="0.511811023622047" top="0.961181102362205" bottom="0.30118110199999998" header="0.31496062992126" footer="0.31496063000000002"/>
  <pageSetup scale="87"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U30"/>
  <sheetViews>
    <sheetView rightToLeft="1" view="pageBreakPreview" topLeftCell="A10" zoomScaleSheetLayoutView="100" zoomScalePageLayoutView="85" workbookViewId="0">
      <selection activeCell="AT19" sqref="AT19"/>
    </sheetView>
  </sheetViews>
  <sheetFormatPr defaultRowHeight="12.75" x14ac:dyDescent="0.2"/>
  <cols>
    <col min="1" max="1" width="5.7109375" customWidth="1"/>
    <col min="2" max="2" width="12.7109375" customWidth="1"/>
    <col min="3" max="13" width="8.7109375" customWidth="1"/>
    <col min="14" max="14" width="12.7109375" customWidth="1"/>
    <col min="15" max="16" width="5.7109375" customWidth="1"/>
    <col min="17" max="17" width="36" customWidth="1"/>
    <col min="18" max="18" width="11.140625" customWidth="1"/>
    <col min="19" max="19" width="10.140625" customWidth="1"/>
    <col min="20" max="20" width="11.5703125" customWidth="1"/>
    <col min="21" max="21" width="11.5703125" style="377" customWidth="1"/>
  </cols>
  <sheetData>
    <row r="1" spans="1:21" s="2" customFormat="1" ht="18.75" customHeight="1" x14ac:dyDescent="0.2">
      <c r="U1" s="375"/>
    </row>
    <row r="2" spans="1:21" s="1" customFormat="1" ht="20.25" customHeight="1" x14ac:dyDescent="0.25">
      <c r="A2" s="463" t="s">
        <v>277</v>
      </c>
      <c r="B2" s="463"/>
      <c r="C2" s="463"/>
      <c r="D2" s="463"/>
      <c r="E2" s="463"/>
      <c r="F2" s="463"/>
      <c r="G2" s="463"/>
      <c r="H2" s="463"/>
      <c r="I2" s="463"/>
      <c r="J2" s="463"/>
      <c r="K2" s="463"/>
      <c r="L2" s="463"/>
      <c r="M2" s="463"/>
      <c r="N2" s="463"/>
      <c r="O2" s="463"/>
      <c r="U2" s="376"/>
    </row>
    <row r="3" spans="1:21" s="1" customFormat="1" ht="21" customHeight="1" x14ac:dyDescent="0.2">
      <c r="A3" s="464" t="s">
        <v>337</v>
      </c>
      <c r="B3" s="464"/>
      <c r="C3" s="464"/>
      <c r="D3" s="464"/>
      <c r="E3" s="464"/>
      <c r="F3" s="464"/>
      <c r="G3" s="464"/>
      <c r="H3" s="464"/>
      <c r="I3" s="464"/>
      <c r="J3" s="464"/>
      <c r="K3" s="464"/>
      <c r="L3" s="464"/>
      <c r="M3" s="464"/>
      <c r="N3" s="464"/>
      <c r="O3" s="464"/>
      <c r="U3" s="376"/>
    </row>
    <row r="4" spans="1:21" s="1" customFormat="1" ht="20.25" customHeight="1" x14ac:dyDescent="0.25">
      <c r="A4" s="465" t="s">
        <v>423</v>
      </c>
      <c r="B4" s="465"/>
      <c r="C4" s="465"/>
      <c r="D4" s="465"/>
      <c r="E4" s="465"/>
      <c r="F4" s="465"/>
      <c r="G4" s="465"/>
      <c r="H4" s="465"/>
      <c r="I4" s="465"/>
      <c r="J4" s="465"/>
      <c r="K4" s="465"/>
      <c r="L4" s="465"/>
      <c r="M4" s="465"/>
      <c r="N4" s="465"/>
      <c r="O4" s="465"/>
      <c r="U4" s="376"/>
    </row>
    <row r="5" spans="1:21" s="1" customFormat="1" ht="20.25" customHeight="1" x14ac:dyDescent="0.2">
      <c r="A5" s="466" t="s">
        <v>424</v>
      </c>
      <c r="B5" s="466"/>
      <c r="C5" s="466"/>
      <c r="D5" s="466"/>
      <c r="E5" s="466"/>
      <c r="F5" s="466"/>
      <c r="G5" s="466"/>
      <c r="H5" s="466"/>
      <c r="I5" s="466"/>
      <c r="J5" s="466"/>
      <c r="K5" s="466"/>
      <c r="L5" s="466"/>
      <c r="M5" s="466"/>
      <c r="N5" s="466"/>
      <c r="O5" s="466"/>
      <c r="U5" s="376"/>
    </row>
    <row r="6" spans="1:21" s="1" customFormat="1" ht="20.25" customHeight="1" x14ac:dyDescent="0.2">
      <c r="A6" s="141"/>
      <c r="B6" s="141" t="s">
        <v>57</v>
      </c>
      <c r="C6" s="141"/>
      <c r="D6" s="141"/>
      <c r="E6" s="141"/>
      <c r="M6" s="1" t="s">
        <v>57</v>
      </c>
      <c r="U6" s="376"/>
    </row>
    <row r="11" spans="1:21" ht="13.5" thickBot="1" x14ac:dyDescent="0.25"/>
    <row r="12" spans="1:21" ht="30" customHeight="1" thickBot="1" x14ac:dyDescent="0.25">
      <c r="Q12" s="387" t="s">
        <v>61</v>
      </c>
      <c r="R12" s="388" t="s">
        <v>135</v>
      </c>
      <c r="S12" s="389" t="s">
        <v>136</v>
      </c>
      <c r="T12" s="388" t="s">
        <v>136</v>
      </c>
      <c r="U12" s="389" t="s">
        <v>135</v>
      </c>
    </row>
    <row r="13" spans="1:21" ht="30" customHeight="1" x14ac:dyDescent="0.2">
      <c r="Q13" s="382" t="s">
        <v>130</v>
      </c>
      <c r="R13" s="383">
        <v>1</v>
      </c>
      <c r="S13" s="384">
        <v>0</v>
      </c>
      <c r="T13" s="385">
        <v>0</v>
      </c>
      <c r="U13" s="386">
        <v>0.223</v>
      </c>
    </row>
    <row r="14" spans="1:21" ht="30" customHeight="1" x14ac:dyDescent="0.2">
      <c r="Q14" s="73" t="s">
        <v>415</v>
      </c>
      <c r="R14" s="331">
        <v>0</v>
      </c>
      <c r="S14" s="332">
        <v>1</v>
      </c>
      <c r="T14" s="378">
        <v>0.1</v>
      </c>
      <c r="U14" s="379">
        <v>0</v>
      </c>
    </row>
    <row r="15" spans="1:21" ht="30" customHeight="1" x14ac:dyDescent="0.2">
      <c r="Q15" s="73" t="s">
        <v>400</v>
      </c>
      <c r="R15" s="331">
        <v>1</v>
      </c>
      <c r="S15" s="332">
        <v>0</v>
      </c>
      <c r="T15" s="378">
        <v>0</v>
      </c>
      <c r="U15" s="379">
        <v>0.10100000000000001</v>
      </c>
    </row>
    <row r="16" spans="1:21" ht="30" customHeight="1" x14ac:dyDescent="0.2">
      <c r="Q16" s="73" t="s">
        <v>416</v>
      </c>
      <c r="R16" s="331">
        <v>1</v>
      </c>
      <c r="S16" s="332">
        <v>0</v>
      </c>
      <c r="T16" s="378">
        <v>0</v>
      </c>
      <c r="U16" s="379">
        <v>4.1000000000000002E-2</v>
      </c>
    </row>
    <row r="17" spans="15:21" ht="30" customHeight="1" x14ac:dyDescent="0.2">
      <c r="Q17" s="73" t="s">
        <v>131</v>
      </c>
      <c r="R17" s="331">
        <v>0.77700000000000002</v>
      </c>
      <c r="S17" s="332">
        <v>0.223</v>
      </c>
      <c r="T17" s="378">
        <v>0.3</v>
      </c>
      <c r="U17" s="379">
        <v>0.217</v>
      </c>
    </row>
    <row r="18" spans="15:21" ht="30" customHeight="1" x14ac:dyDescent="0.2">
      <c r="Q18" s="73" t="s">
        <v>132</v>
      </c>
      <c r="R18" s="331">
        <v>0.70199999999999996</v>
      </c>
      <c r="S18" s="332">
        <v>0.29799999999999999</v>
      </c>
      <c r="T18" s="378">
        <v>0.4</v>
      </c>
      <c r="U18" s="379">
        <v>0.19600000000000001</v>
      </c>
    </row>
    <row r="19" spans="15:21" ht="43.5" customHeight="1" x14ac:dyDescent="0.2">
      <c r="Q19" s="73" t="s">
        <v>134</v>
      </c>
      <c r="R19" s="331">
        <v>0.82899999999999996</v>
      </c>
      <c r="S19" s="332">
        <v>0.17100000000000001</v>
      </c>
      <c r="T19" s="378">
        <v>0.2</v>
      </c>
      <c r="U19" s="379">
        <v>0.20200000000000001</v>
      </c>
    </row>
    <row r="20" spans="15:21" ht="30" customHeight="1" thickBot="1" x14ac:dyDescent="0.25">
      <c r="Q20" s="318" t="s">
        <v>133</v>
      </c>
      <c r="R20" s="346">
        <v>1</v>
      </c>
      <c r="S20" s="333">
        <v>0</v>
      </c>
      <c r="T20" s="380">
        <v>0</v>
      </c>
      <c r="U20" s="381">
        <v>0.02</v>
      </c>
    </row>
    <row r="21" spans="15:21" ht="30" customHeight="1" x14ac:dyDescent="0.2">
      <c r="T21" s="354"/>
    </row>
    <row r="22" spans="15:21" ht="30" customHeight="1" x14ac:dyDescent="0.2">
      <c r="O22" s="391"/>
      <c r="P22" s="391"/>
      <c r="Q22" s="354"/>
      <c r="R22" s="354"/>
      <c r="U22"/>
    </row>
    <row r="23" spans="15:21" ht="30" customHeight="1" x14ac:dyDescent="0.2">
      <c r="O23" s="391"/>
      <c r="P23" s="391"/>
      <c r="Q23" s="354"/>
      <c r="R23" s="354"/>
      <c r="S23" s="354"/>
      <c r="U23"/>
    </row>
    <row r="24" spans="15:21" x14ac:dyDescent="0.2">
      <c r="Q24" s="354"/>
      <c r="R24" s="354"/>
      <c r="S24" s="354"/>
    </row>
    <row r="25" spans="15:21" x14ac:dyDescent="0.2">
      <c r="Q25" s="354"/>
      <c r="R25" s="354"/>
      <c r="S25" s="354"/>
      <c r="T25" s="354"/>
    </row>
    <row r="26" spans="15:21" x14ac:dyDescent="0.2">
      <c r="Q26" s="354"/>
      <c r="R26" s="354"/>
      <c r="S26" s="354"/>
      <c r="T26" s="354"/>
    </row>
    <row r="27" spans="15:21" x14ac:dyDescent="0.2">
      <c r="Q27" s="354"/>
      <c r="R27" s="354"/>
      <c r="S27" s="354"/>
      <c r="T27" s="354"/>
    </row>
    <row r="28" spans="15:21" x14ac:dyDescent="0.2">
      <c r="Q28" s="354"/>
      <c r="R28" s="354"/>
      <c r="S28" s="354"/>
      <c r="T28" s="354"/>
    </row>
    <row r="29" spans="15:21" x14ac:dyDescent="0.2">
      <c r="Q29" s="354"/>
      <c r="R29" s="354"/>
      <c r="S29" s="354"/>
      <c r="T29" s="354"/>
    </row>
    <row r="30" spans="15:21" x14ac:dyDescent="0.2">
      <c r="Q30" s="354"/>
      <c r="R30" s="354"/>
      <c r="S30" s="35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T39"/>
  <sheetViews>
    <sheetView rightToLeft="1" view="pageBreakPreview" topLeftCell="A7" zoomScaleSheetLayoutView="100" zoomScalePageLayoutView="85" workbookViewId="0">
      <selection activeCell="AT19" sqref="AT1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6" max="16" width="6.85546875" customWidth="1"/>
    <col min="17" max="17" width="36" customWidth="1"/>
    <col min="18" max="18" width="8.7109375" customWidth="1"/>
    <col min="19" max="19" width="11" customWidth="1"/>
    <col min="20" max="20" width="15.7109375" customWidth="1"/>
  </cols>
  <sheetData>
    <row r="1" spans="1:19" s="2" customFormat="1" ht="18.75" customHeight="1" x14ac:dyDescent="0.2"/>
    <row r="2" spans="1:19" s="1" customFormat="1" ht="20.25" customHeight="1" x14ac:dyDescent="0.25">
      <c r="A2" s="463" t="s">
        <v>278</v>
      </c>
      <c r="B2" s="463"/>
      <c r="C2" s="463"/>
      <c r="D2" s="463"/>
      <c r="E2" s="463"/>
      <c r="F2" s="463"/>
      <c r="G2" s="463"/>
      <c r="H2" s="463"/>
      <c r="I2" s="463"/>
      <c r="J2" s="463"/>
      <c r="K2" s="463"/>
      <c r="L2" s="463"/>
      <c r="M2" s="463"/>
      <c r="N2" s="463"/>
      <c r="O2" s="463"/>
    </row>
    <row r="3" spans="1:19" s="1" customFormat="1" ht="21" customHeight="1" x14ac:dyDescent="0.2">
      <c r="A3" s="464" t="s">
        <v>338</v>
      </c>
      <c r="B3" s="464"/>
      <c r="C3" s="464"/>
      <c r="D3" s="464"/>
      <c r="E3" s="464"/>
      <c r="F3" s="464"/>
      <c r="G3" s="464"/>
      <c r="H3" s="464"/>
      <c r="I3" s="464"/>
      <c r="J3" s="464"/>
      <c r="K3" s="464"/>
      <c r="L3" s="464"/>
      <c r="M3" s="464"/>
      <c r="N3" s="464"/>
      <c r="O3" s="464"/>
    </row>
    <row r="4" spans="1:19" s="1" customFormat="1" ht="20.25" customHeight="1" x14ac:dyDescent="0.25">
      <c r="A4" s="465" t="s">
        <v>423</v>
      </c>
      <c r="B4" s="465"/>
      <c r="C4" s="465"/>
      <c r="D4" s="465"/>
      <c r="E4" s="465"/>
      <c r="F4" s="465"/>
      <c r="G4" s="465"/>
      <c r="H4" s="465"/>
      <c r="I4" s="465"/>
      <c r="J4" s="465"/>
      <c r="K4" s="465"/>
      <c r="L4" s="465"/>
      <c r="M4" s="465"/>
      <c r="N4" s="465"/>
      <c r="O4" s="465"/>
    </row>
    <row r="5" spans="1:19" s="1" customFormat="1" ht="20.25" customHeight="1" x14ac:dyDescent="0.2">
      <c r="A5" s="466" t="s">
        <v>424</v>
      </c>
      <c r="B5" s="466"/>
      <c r="C5" s="466"/>
      <c r="D5" s="466"/>
      <c r="E5" s="466"/>
      <c r="F5" s="466"/>
      <c r="G5" s="466"/>
      <c r="H5" s="466"/>
      <c r="I5" s="466"/>
      <c r="J5" s="466"/>
      <c r="K5" s="466"/>
      <c r="L5" s="466"/>
      <c r="M5" s="466"/>
      <c r="N5" s="466"/>
      <c r="O5" s="466"/>
    </row>
    <row r="6" spans="1:19" s="1" customFormat="1" ht="20.25" customHeight="1" x14ac:dyDescent="0.2">
      <c r="A6" s="141"/>
      <c r="B6" s="141" t="s">
        <v>57</v>
      </c>
      <c r="C6" s="141"/>
      <c r="D6" s="141"/>
      <c r="E6" s="141"/>
      <c r="M6" s="1" t="s">
        <v>57</v>
      </c>
    </row>
    <row r="7" spans="1:19" ht="13.5" thickBot="1" x14ac:dyDescent="0.25"/>
    <row r="8" spans="1:19" ht="25.5" x14ac:dyDescent="0.2">
      <c r="Q8" s="43" t="s">
        <v>61</v>
      </c>
      <c r="R8" s="95" t="s">
        <v>77</v>
      </c>
      <c r="S8" s="96" t="s">
        <v>76</v>
      </c>
    </row>
    <row r="9" spans="1:19" ht="25.5" x14ac:dyDescent="0.2">
      <c r="Q9" s="382" t="s">
        <v>130</v>
      </c>
      <c r="R9" s="331">
        <v>0</v>
      </c>
      <c r="S9" s="332">
        <v>0</v>
      </c>
    </row>
    <row r="10" spans="1:19" ht="25.5" x14ac:dyDescent="0.2">
      <c r="Q10" s="73" t="s">
        <v>415</v>
      </c>
      <c r="R10" s="331">
        <v>0.33300000000000002</v>
      </c>
      <c r="S10" s="332">
        <v>0</v>
      </c>
    </row>
    <row r="11" spans="1:19" ht="25.5" x14ac:dyDescent="0.2">
      <c r="Q11" s="73" t="s">
        <v>400</v>
      </c>
      <c r="R11" s="331">
        <v>0</v>
      </c>
      <c r="S11" s="332">
        <v>0</v>
      </c>
    </row>
    <row r="12" spans="1:19" ht="25.5" x14ac:dyDescent="0.2">
      <c r="Q12" s="73" t="s">
        <v>416</v>
      </c>
      <c r="R12" s="331">
        <v>0</v>
      </c>
      <c r="S12" s="332">
        <v>0</v>
      </c>
    </row>
    <row r="13" spans="1:19" ht="25.5" x14ac:dyDescent="0.2">
      <c r="Q13" s="73" t="s">
        <v>131</v>
      </c>
      <c r="R13" s="331">
        <v>0.33300000000000002</v>
      </c>
      <c r="S13" s="332">
        <v>0.28599999999999998</v>
      </c>
    </row>
    <row r="14" spans="1:19" ht="30" customHeight="1" x14ac:dyDescent="0.2">
      <c r="Q14" s="73" t="s">
        <v>132</v>
      </c>
      <c r="R14" s="331">
        <v>0</v>
      </c>
      <c r="S14" s="332">
        <v>0.57099999999999995</v>
      </c>
    </row>
    <row r="15" spans="1:19" ht="30" customHeight="1" x14ac:dyDescent="0.2">
      <c r="Q15" s="73" t="s">
        <v>134</v>
      </c>
      <c r="R15" s="332">
        <v>0.33300000000000002</v>
      </c>
      <c r="S15" s="332">
        <v>0.14299999999999999</v>
      </c>
    </row>
    <row r="16" spans="1:19" ht="30" customHeight="1" thickBot="1" x14ac:dyDescent="0.25">
      <c r="Q16" s="318" t="s">
        <v>133</v>
      </c>
      <c r="R16" s="331">
        <v>0</v>
      </c>
      <c r="S16" s="332">
        <v>0</v>
      </c>
    </row>
    <row r="17" spans="15:20" ht="30" customHeight="1" x14ac:dyDescent="0.2"/>
    <row r="18" spans="15:20" ht="30" customHeight="1" x14ac:dyDescent="0.2">
      <c r="R18" s="354"/>
      <c r="S18" s="354"/>
    </row>
    <row r="19" spans="15:20" ht="30" customHeight="1" x14ac:dyDescent="0.2">
      <c r="R19" s="354"/>
      <c r="S19" s="354"/>
    </row>
    <row r="20" spans="15:20" ht="30" customHeight="1" x14ac:dyDescent="0.2">
      <c r="Q20" s="354"/>
      <c r="R20" s="354"/>
      <c r="S20" s="354"/>
    </row>
    <row r="21" spans="15:20" ht="30" customHeight="1" x14ac:dyDescent="0.2">
      <c r="Q21" s="354"/>
      <c r="R21" s="354"/>
      <c r="S21" s="354"/>
      <c r="T21" s="354"/>
    </row>
    <row r="22" spans="15:20" ht="30" customHeight="1" x14ac:dyDescent="0.2">
      <c r="Q22" s="354"/>
      <c r="R22" s="354"/>
      <c r="S22" s="354"/>
      <c r="T22" s="354"/>
    </row>
    <row r="23" spans="15:20" ht="29.25" customHeight="1" x14ac:dyDescent="0.2">
      <c r="O23" s="77"/>
      <c r="Q23" s="354"/>
      <c r="R23" s="354"/>
      <c r="S23" s="354"/>
      <c r="T23" s="354"/>
    </row>
    <row r="24" spans="15:20" ht="30" customHeight="1" x14ac:dyDescent="0.2">
      <c r="Q24" s="354"/>
      <c r="R24" s="354"/>
      <c r="S24" s="354"/>
      <c r="T24" s="354"/>
    </row>
    <row r="25" spans="15:20" ht="30" customHeight="1" x14ac:dyDescent="0.2">
      <c r="Q25" s="354"/>
      <c r="R25" s="354"/>
      <c r="S25" s="354"/>
      <c r="T25" s="354"/>
    </row>
    <row r="26" spans="15:20" ht="30" customHeight="1" x14ac:dyDescent="0.2">
      <c r="Q26" s="354"/>
      <c r="R26" s="354"/>
      <c r="S26" s="354"/>
      <c r="T26" s="354"/>
    </row>
    <row r="27" spans="15:20" ht="30" customHeight="1" x14ac:dyDescent="0.2">
      <c r="Q27" s="354"/>
      <c r="R27" s="354"/>
      <c r="S27" s="354"/>
      <c r="T27" s="354"/>
    </row>
    <row r="28" spans="15:20" ht="30" customHeight="1" x14ac:dyDescent="0.2">
      <c r="S28" s="354"/>
      <c r="T28" s="354"/>
    </row>
    <row r="29" spans="15:20" ht="30" customHeight="1" x14ac:dyDescent="0.2">
      <c r="S29" s="354"/>
      <c r="T29" s="354"/>
    </row>
    <row r="30" spans="15:20" ht="30" customHeight="1" x14ac:dyDescent="0.2">
      <c r="S30" s="354"/>
      <c r="T30" s="354"/>
    </row>
    <row r="31" spans="15:20" ht="30" customHeight="1" x14ac:dyDescent="0.2">
      <c r="S31" s="354"/>
      <c r="T31" s="354"/>
    </row>
    <row r="32" spans="15:20" ht="30" customHeight="1" x14ac:dyDescent="0.2">
      <c r="R32" s="77"/>
    </row>
    <row r="33" ht="30"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7"/>
  <sheetViews>
    <sheetView rightToLeft="1" view="pageBreakPreview" zoomScaleSheetLayoutView="100" zoomScalePageLayoutView="85" workbookViewId="0">
      <selection activeCell="AT19" sqref="AT19"/>
    </sheetView>
  </sheetViews>
  <sheetFormatPr defaultRowHeight="12.75" x14ac:dyDescent="0.2"/>
  <cols>
    <col min="1" max="2" width="12" customWidth="1"/>
    <col min="3" max="11" width="9.42578125" customWidth="1"/>
    <col min="12" max="13" width="12" customWidth="1"/>
    <col min="14" max="14" width="8.7109375" customWidth="1"/>
    <col min="15" max="15" width="10.85546875" bestFit="1" customWidth="1"/>
    <col min="16" max="16" width="19.7109375" customWidth="1"/>
    <col min="17" max="17" width="15.5703125" customWidth="1"/>
    <col min="18" max="18" width="15.42578125" customWidth="1"/>
    <col min="19" max="19" width="15.5703125" customWidth="1"/>
    <col min="20" max="20" width="17" customWidth="1"/>
  </cols>
  <sheetData>
    <row r="1" spans="1:20" s="2" customFormat="1" ht="18.75" customHeight="1" x14ac:dyDescent="0.2"/>
    <row r="2" spans="1:20" s="1" customFormat="1" ht="20.25" customHeight="1" x14ac:dyDescent="0.25">
      <c r="A2" s="442" t="s">
        <v>264</v>
      </c>
      <c r="B2" s="442"/>
      <c r="C2" s="442"/>
      <c r="D2" s="442"/>
      <c r="E2" s="442"/>
      <c r="F2" s="442"/>
      <c r="G2" s="442"/>
      <c r="H2" s="442"/>
      <c r="I2" s="442"/>
      <c r="J2" s="442"/>
      <c r="K2" s="442"/>
      <c r="L2" s="442"/>
      <c r="M2" s="442"/>
    </row>
    <row r="3" spans="1:20" s="1" customFormat="1" ht="21" customHeight="1" x14ac:dyDescent="0.2">
      <c r="A3" s="443" t="s">
        <v>339</v>
      </c>
      <c r="B3" s="443"/>
      <c r="C3" s="443"/>
      <c r="D3" s="443"/>
      <c r="E3" s="443"/>
      <c r="F3" s="443"/>
      <c r="G3" s="443"/>
      <c r="H3" s="443"/>
      <c r="I3" s="443"/>
      <c r="J3" s="443"/>
      <c r="K3" s="443"/>
      <c r="L3" s="443"/>
      <c r="M3" s="443"/>
    </row>
    <row r="4" spans="1:20" s="1" customFormat="1" ht="20.25" customHeight="1" x14ac:dyDescent="0.25">
      <c r="A4" s="444" t="s">
        <v>423</v>
      </c>
      <c r="B4" s="444"/>
      <c r="C4" s="444"/>
      <c r="D4" s="444"/>
      <c r="E4" s="444"/>
      <c r="F4" s="444"/>
      <c r="G4" s="444"/>
      <c r="H4" s="444"/>
      <c r="I4" s="444"/>
      <c r="J4" s="444"/>
      <c r="K4" s="444"/>
      <c r="L4" s="444"/>
      <c r="M4" s="444"/>
    </row>
    <row r="5" spans="1:20" s="1" customFormat="1" ht="20.25" customHeight="1" x14ac:dyDescent="0.2">
      <c r="A5" s="445" t="s">
        <v>424</v>
      </c>
      <c r="B5" s="445"/>
      <c r="C5" s="445"/>
      <c r="D5" s="445"/>
      <c r="E5" s="445"/>
      <c r="F5" s="445"/>
      <c r="G5" s="445"/>
      <c r="H5" s="445"/>
      <c r="I5" s="445"/>
      <c r="J5" s="445"/>
      <c r="K5" s="445"/>
      <c r="L5" s="445"/>
      <c r="M5" s="445"/>
    </row>
    <row r="6" spans="1:20" s="1" customFormat="1" ht="20.25" customHeight="1" x14ac:dyDescent="0.2">
      <c r="A6" s="141"/>
      <c r="B6" s="141"/>
      <c r="C6" s="141"/>
      <c r="D6" s="141"/>
      <c r="E6" s="141"/>
    </row>
    <row r="7" spans="1:20" s="9" customFormat="1" ht="21" customHeight="1" x14ac:dyDescent="0.2">
      <c r="A7" s="35" t="s">
        <v>44</v>
      </c>
      <c r="B7" s="10"/>
      <c r="C7" s="8"/>
      <c r="D7" s="8"/>
      <c r="E7" s="13"/>
      <c r="K7" s="13"/>
      <c r="L7" s="550" t="s">
        <v>43</v>
      </c>
      <c r="M7" s="550"/>
    </row>
    <row r="8" spans="1:20" ht="33.950000000000003" customHeight="1" x14ac:dyDescent="0.2">
      <c r="A8" s="527" t="s">
        <v>60</v>
      </c>
      <c r="B8" s="456"/>
      <c r="C8" s="456" t="s">
        <v>136</v>
      </c>
      <c r="D8" s="496"/>
      <c r="E8" s="496"/>
      <c r="F8" s="456" t="s">
        <v>135</v>
      </c>
      <c r="G8" s="496"/>
      <c r="H8" s="496"/>
      <c r="I8" s="460" t="s">
        <v>75</v>
      </c>
      <c r="J8" s="497"/>
      <c r="K8" s="497"/>
      <c r="L8" s="530" t="s">
        <v>85</v>
      </c>
      <c r="M8" s="531"/>
    </row>
    <row r="9" spans="1:20" ht="42.95" customHeight="1" x14ac:dyDescent="0.2">
      <c r="A9" s="528"/>
      <c r="B9" s="458"/>
      <c r="C9" s="148" t="s">
        <v>77</v>
      </c>
      <c r="D9" s="148" t="s">
        <v>76</v>
      </c>
      <c r="E9" s="31" t="s">
        <v>75</v>
      </c>
      <c r="F9" s="148" t="s">
        <v>77</v>
      </c>
      <c r="G9" s="148" t="s">
        <v>76</v>
      </c>
      <c r="H9" s="31" t="s">
        <v>75</v>
      </c>
      <c r="I9" s="30" t="s">
        <v>77</v>
      </c>
      <c r="J9" s="30" t="s">
        <v>76</v>
      </c>
      <c r="K9" s="30" t="s">
        <v>75</v>
      </c>
      <c r="L9" s="532"/>
      <c r="M9" s="533"/>
    </row>
    <row r="10" spans="1:20" ht="27" customHeight="1" x14ac:dyDescent="0.2">
      <c r="A10" s="538" t="s">
        <v>125</v>
      </c>
      <c r="B10" s="539"/>
      <c r="C10" s="243">
        <v>122</v>
      </c>
      <c r="D10" s="244">
        <v>305</v>
      </c>
      <c r="E10" s="245">
        <f>C10+D10</f>
        <v>427</v>
      </c>
      <c r="F10" s="244">
        <v>593</v>
      </c>
      <c r="G10" s="244">
        <v>354</v>
      </c>
      <c r="H10" s="289">
        <f t="shared" ref="H10:H13" si="0">F10+G10</f>
        <v>947</v>
      </c>
      <c r="I10" s="246">
        <f>C10+F10</f>
        <v>715</v>
      </c>
      <c r="J10" s="234">
        <f>D10+G10</f>
        <v>659</v>
      </c>
      <c r="K10" s="234">
        <f t="shared" ref="K10:K13" si="1">E10+H10</f>
        <v>1374</v>
      </c>
      <c r="L10" s="544" t="s">
        <v>124</v>
      </c>
      <c r="M10" s="545"/>
      <c r="N10" s="354"/>
      <c r="O10" s="354"/>
      <c r="P10" s="354"/>
      <c r="Q10" s="354"/>
      <c r="S10" s="354"/>
      <c r="T10" s="354"/>
    </row>
    <row r="11" spans="1:20" ht="27" customHeight="1" x14ac:dyDescent="0.2">
      <c r="A11" s="548" t="s">
        <v>86</v>
      </c>
      <c r="B11" s="549"/>
      <c r="C11" s="247">
        <v>61</v>
      </c>
      <c r="D11" s="248">
        <v>122</v>
      </c>
      <c r="E11" s="249">
        <f t="shared" ref="E11:E12" si="2">C11+D11</f>
        <v>183</v>
      </c>
      <c r="F11" s="248">
        <v>401</v>
      </c>
      <c r="G11" s="248">
        <v>296</v>
      </c>
      <c r="H11" s="290">
        <f t="shared" si="0"/>
        <v>697</v>
      </c>
      <c r="I11" s="250">
        <f>C11+F11</f>
        <v>462</v>
      </c>
      <c r="J11" s="237">
        <f t="shared" ref="J11:J13" si="3">D11+G11</f>
        <v>418</v>
      </c>
      <c r="K11" s="237">
        <f t="shared" si="1"/>
        <v>880</v>
      </c>
      <c r="L11" s="534" t="s">
        <v>87</v>
      </c>
      <c r="M11" s="535"/>
      <c r="N11" s="354"/>
      <c r="O11" s="354"/>
      <c r="P11" s="354"/>
      <c r="Q11" s="354"/>
      <c r="S11" s="354"/>
      <c r="T11" s="354"/>
    </row>
    <row r="12" spans="1:20" ht="27" customHeight="1" x14ac:dyDescent="0.2">
      <c r="A12" s="546" t="s">
        <v>395</v>
      </c>
      <c r="B12" s="547"/>
      <c r="C12" s="251">
        <v>0</v>
      </c>
      <c r="D12" s="252">
        <v>0</v>
      </c>
      <c r="E12" s="253">
        <f t="shared" si="2"/>
        <v>0</v>
      </c>
      <c r="F12" s="252">
        <v>296</v>
      </c>
      <c r="G12" s="252">
        <v>279</v>
      </c>
      <c r="H12" s="253">
        <f t="shared" si="0"/>
        <v>575</v>
      </c>
      <c r="I12" s="254">
        <f t="shared" ref="I12:I13" si="4">C12+F12</f>
        <v>296</v>
      </c>
      <c r="J12" s="237">
        <f t="shared" si="3"/>
        <v>279</v>
      </c>
      <c r="K12" s="237">
        <f t="shared" si="1"/>
        <v>575</v>
      </c>
      <c r="L12" s="536" t="s">
        <v>396</v>
      </c>
      <c r="M12" s="537"/>
      <c r="N12" s="354"/>
      <c r="O12" s="354"/>
      <c r="P12" s="354"/>
      <c r="Q12" s="354"/>
      <c r="S12" s="354"/>
      <c r="T12" s="354"/>
    </row>
    <row r="13" spans="1:20" ht="27" customHeight="1" x14ac:dyDescent="0.2">
      <c r="A13" s="542" t="s">
        <v>7</v>
      </c>
      <c r="B13" s="543"/>
      <c r="C13" s="255">
        <f>SUM(C10:C12)</f>
        <v>183</v>
      </c>
      <c r="D13" s="255">
        <f t="shared" ref="D13:E13" si="5">SUM(D10:D12)</f>
        <v>427</v>
      </c>
      <c r="E13" s="255">
        <f t="shared" si="5"/>
        <v>610</v>
      </c>
      <c r="F13" s="255">
        <f>SUM(F10:F12)</f>
        <v>1290</v>
      </c>
      <c r="G13" s="255">
        <f>SUM(G10:G12)</f>
        <v>929</v>
      </c>
      <c r="H13" s="255">
        <f t="shared" si="0"/>
        <v>2219</v>
      </c>
      <c r="I13" s="256">
        <f t="shared" si="4"/>
        <v>1473</v>
      </c>
      <c r="J13" s="256">
        <f t="shared" si="3"/>
        <v>1356</v>
      </c>
      <c r="K13" s="256">
        <f t="shared" si="1"/>
        <v>2829</v>
      </c>
      <c r="L13" s="540" t="s">
        <v>82</v>
      </c>
      <c r="M13" s="541"/>
    </row>
    <row r="14" spans="1:20"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529"/>
      <c r="L37" s="529"/>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T30"/>
  <sheetViews>
    <sheetView rightToLeft="1" view="pageBreakPreview" topLeftCell="C8" zoomScaleSheetLayoutView="100" zoomScalePageLayoutView="85" workbookViewId="0">
      <selection activeCell="AT19" sqref="AT19"/>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26" customFormat="1" ht="18.75" customHeight="1" x14ac:dyDescent="0.2"/>
    <row r="2" spans="1:20" s="1" customFormat="1" ht="20.25" customHeight="1" x14ac:dyDescent="0.25">
      <c r="A2" s="463" t="s">
        <v>299</v>
      </c>
      <c r="B2" s="463"/>
      <c r="C2" s="463"/>
      <c r="D2" s="463"/>
      <c r="E2" s="463"/>
      <c r="F2" s="463"/>
      <c r="G2" s="463"/>
      <c r="H2" s="463"/>
      <c r="I2" s="463"/>
      <c r="J2" s="463"/>
      <c r="K2" s="463"/>
      <c r="L2" s="463"/>
      <c r="M2" s="463"/>
      <c r="N2" s="322"/>
      <c r="O2" s="154"/>
      <c r="P2" s="154"/>
      <c r="Q2" s="154"/>
    </row>
    <row r="3" spans="1:20" s="1" customFormat="1" ht="21" customHeight="1" x14ac:dyDescent="0.2">
      <c r="A3" s="464" t="s">
        <v>340</v>
      </c>
      <c r="B3" s="464"/>
      <c r="C3" s="464"/>
      <c r="D3" s="464"/>
      <c r="E3" s="464"/>
      <c r="F3" s="464"/>
      <c r="G3" s="464"/>
      <c r="H3" s="464"/>
      <c r="I3" s="464"/>
      <c r="J3" s="464"/>
      <c r="K3" s="464"/>
      <c r="L3" s="464"/>
      <c r="M3" s="464"/>
      <c r="N3" s="323"/>
      <c r="O3" s="155"/>
      <c r="P3" s="155"/>
      <c r="Q3" s="155"/>
    </row>
    <row r="4" spans="1:20" s="1" customFormat="1" ht="20.25" customHeight="1" x14ac:dyDescent="0.25">
      <c r="A4" s="465" t="s">
        <v>423</v>
      </c>
      <c r="B4" s="465"/>
      <c r="C4" s="465"/>
      <c r="D4" s="465"/>
      <c r="E4" s="465"/>
      <c r="F4" s="465"/>
      <c r="G4" s="465"/>
      <c r="H4" s="465"/>
      <c r="I4" s="465"/>
      <c r="J4" s="465"/>
      <c r="K4" s="465"/>
      <c r="L4" s="465"/>
      <c r="M4" s="465"/>
      <c r="N4" s="324"/>
      <c r="O4" s="136"/>
      <c r="P4" s="136"/>
      <c r="Q4" s="136"/>
    </row>
    <row r="5" spans="1:20" s="1" customFormat="1" ht="20.25" customHeight="1" x14ac:dyDescent="0.2">
      <c r="A5" s="466" t="s">
        <v>424</v>
      </c>
      <c r="B5" s="466"/>
      <c r="C5" s="466"/>
      <c r="D5" s="466"/>
      <c r="E5" s="466"/>
      <c r="F5" s="466"/>
      <c r="G5" s="466"/>
      <c r="H5" s="466"/>
      <c r="I5" s="466"/>
      <c r="J5" s="466"/>
      <c r="K5" s="466"/>
      <c r="L5" s="466"/>
      <c r="M5" s="466"/>
      <c r="N5" s="325"/>
      <c r="O5" s="137"/>
      <c r="P5" s="137"/>
      <c r="Q5" s="137"/>
      <c r="T5" s="301"/>
    </row>
    <row r="6" spans="1:20" s="1" customFormat="1" ht="20.25" customHeight="1" x14ac:dyDescent="0.2">
      <c r="A6" s="325"/>
      <c r="B6" s="325"/>
      <c r="C6" s="325"/>
      <c r="D6" s="325"/>
      <c r="E6" s="325"/>
    </row>
    <row r="7" spans="1:20" ht="13.5" customHeight="1" x14ac:dyDescent="0.2"/>
    <row r="8" spans="1:20" ht="42.75" customHeight="1" x14ac:dyDescent="0.2"/>
    <row r="9" spans="1:20" ht="20.100000000000001" customHeight="1" thickBot="1" x14ac:dyDescent="0.25"/>
    <row r="10" spans="1:20" ht="30.75" customHeight="1" x14ac:dyDescent="0.2">
      <c r="P10" s="53"/>
      <c r="Q10" s="54"/>
      <c r="R10" s="55" t="s">
        <v>397</v>
      </c>
      <c r="S10" s="55" t="s">
        <v>353</v>
      </c>
      <c r="T10" s="56" t="s">
        <v>244</v>
      </c>
    </row>
    <row r="11" spans="1:20" ht="18.95" customHeight="1" x14ac:dyDescent="0.2">
      <c r="P11" s="551" t="s">
        <v>84</v>
      </c>
      <c r="Q11" s="298" t="s">
        <v>88</v>
      </c>
      <c r="R11" s="298">
        <v>0</v>
      </c>
      <c r="S11" s="335">
        <v>0.33300000000000002</v>
      </c>
      <c r="T11" s="334">
        <v>0.28599999999999998</v>
      </c>
    </row>
    <row r="12" spans="1:20" ht="18.95" customHeight="1" x14ac:dyDescent="0.2">
      <c r="P12" s="551"/>
      <c r="Q12" s="299" t="s">
        <v>300</v>
      </c>
      <c r="R12" s="298">
        <v>0</v>
      </c>
      <c r="S12" s="335">
        <v>0.66700000000000004</v>
      </c>
      <c r="T12" s="334">
        <v>0.71399999999999997</v>
      </c>
    </row>
    <row r="13" spans="1:20" ht="18.95" customHeight="1" x14ac:dyDescent="0.2">
      <c r="P13" s="551" t="s">
        <v>83</v>
      </c>
      <c r="Q13" s="298" t="s">
        <v>88</v>
      </c>
      <c r="R13" s="335">
        <v>0.51500000000000001</v>
      </c>
      <c r="S13" s="335">
        <v>0.57499999999999996</v>
      </c>
      <c r="T13" s="334">
        <v>0.626</v>
      </c>
    </row>
    <row r="14" spans="1:20" ht="18.95" customHeight="1" thickBot="1" x14ac:dyDescent="0.25">
      <c r="P14" s="552"/>
      <c r="Q14" s="300" t="s">
        <v>300</v>
      </c>
      <c r="R14" s="337">
        <v>0.48499999999999999</v>
      </c>
      <c r="S14" s="337">
        <v>0.42499999999999999</v>
      </c>
      <c r="T14" s="336">
        <v>0.374</v>
      </c>
    </row>
    <row r="18" spans="1:20" x14ac:dyDescent="0.2">
      <c r="S18" s="354"/>
      <c r="T18" s="354"/>
    </row>
    <row r="19" spans="1:20" x14ac:dyDescent="0.2">
      <c r="Q19" s="354"/>
      <c r="R19" s="354"/>
      <c r="S19" s="354"/>
      <c r="T19" s="354"/>
    </row>
    <row r="20" spans="1:20" x14ac:dyDescent="0.2">
      <c r="Q20" s="354"/>
      <c r="R20" s="354"/>
      <c r="S20" s="354"/>
      <c r="T20" s="354"/>
    </row>
    <row r="21" spans="1:20" x14ac:dyDescent="0.2">
      <c r="Q21" s="354"/>
      <c r="R21" s="354"/>
    </row>
    <row r="22" spans="1:20" x14ac:dyDescent="0.2">
      <c r="Q22" s="354"/>
      <c r="R22" s="354"/>
    </row>
    <row r="23" spans="1:20" x14ac:dyDescent="0.2">
      <c r="A23" s="20" t="s">
        <v>57</v>
      </c>
      <c r="L23" s="20" t="s">
        <v>57</v>
      </c>
      <c r="Q23" s="354"/>
      <c r="R23" s="354"/>
      <c r="S23" s="354"/>
    </row>
    <row r="24" spans="1:20" x14ac:dyDescent="0.2">
      <c r="R24" s="354"/>
      <c r="S24" s="354"/>
    </row>
    <row r="25" spans="1:20" x14ac:dyDescent="0.2">
      <c r="R25" s="354"/>
      <c r="S25" s="354"/>
    </row>
    <row r="27" spans="1:20" x14ac:dyDescent="0.2">
      <c r="K27" s="32"/>
      <c r="L27" s="32"/>
    </row>
    <row r="28" spans="1:20" x14ac:dyDescent="0.2">
      <c r="K28" s="32"/>
      <c r="L28" s="32"/>
    </row>
    <row r="29" spans="1:20" x14ac:dyDescent="0.2">
      <c r="K29" s="32"/>
      <c r="L29" s="32"/>
    </row>
    <row r="30" spans="1:20"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8"/>
  <sheetViews>
    <sheetView rightToLeft="1" view="pageBreakPreview" zoomScaleSheetLayoutView="100" zoomScalePageLayoutView="85" workbookViewId="0">
      <selection activeCell="AT19" sqref="AT19"/>
    </sheetView>
  </sheetViews>
  <sheetFormatPr defaultRowHeight="12.75" x14ac:dyDescent="0.2"/>
  <cols>
    <col min="1" max="1" width="33.7109375" customWidth="1"/>
    <col min="2" max="4" width="21.7109375" customWidth="1"/>
    <col min="5" max="5" width="33.7109375" customWidth="1"/>
    <col min="6" max="6" width="10.85546875" bestFit="1" customWidth="1"/>
    <col min="7" max="7" width="32.5703125" customWidth="1"/>
  </cols>
  <sheetData>
    <row r="1" spans="1:14" s="2" customFormat="1" ht="18.75" customHeight="1" x14ac:dyDescent="0.2"/>
    <row r="2" spans="1:14" s="1" customFormat="1" ht="35.1" customHeight="1" x14ac:dyDescent="0.25">
      <c r="A2" s="442" t="s">
        <v>246</v>
      </c>
      <c r="B2" s="442"/>
      <c r="C2" s="442"/>
      <c r="D2" s="442"/>
      <c r="E2" s="442"/>
      <c r="F2" s="154"/>
      <c r="G2" s="154"/>
      <c r="H2" s="154"/>
      <c r="I2" s="154"/>
      <c r="J2" s="154"/>
      <c r="K2" s="154"/>
      <c r="L2" s="154"/>
      <c r="M2" s="154"/>
      <c r="N2" s="154"/>
    </row>
    <row r="3" spans="1:14" s="1" customFormat="1" ht="35.1" customHeight="1" x14ac:dyDescent="0.2">
      <c r="A3" s="443" t="s">
        <v>341</v>
      </c>
      <c r="B3" s="443"/>
      <c r="C3" s="443"/>
      <c r="D3" s="443"/>
      <c r="E3" s="443"/>
      <c r="F3" s="155"/>
      <c r="G3" s="155"/>
      <c r="H3" s="155"/>
      <c r="I3" s="155"/>
      <c r="J3" s="155"/>
      <c r="K3" s="155"/>
      <c r="L3" s="155"/>
      <c r="M3" s="155"/>
      <c r="N3" s="155"/>
    </row>
    <row r="4" spans="1:14" s="1" customFormat="1" ht="20.25" customHeight="1" x14ac:dyDescent="0.25">
      <c r="A4" s="444" t="s">
        <v>423</v>
      </c>
      <c r="B4" s="444"/>
      <c r="C4" s="444"/>
      <c r="D4" s="444"/>
      <c r="E4" s="444"/>
      <c r="F4" s="136"/>
      <c r="G4" s="136"/>
      <c r="H4" s="136"/>
      <c r="I4" s="136"/>
      <c r="J4" s="136"/>
      <c r="K4" s="136"/>
      <c r="L4" s="136"/>
      <c r="M4" s="136"/>
      <c r="N4" s="136"/>
    </row>
    <row r="5" spans="1:14" s="1" customFormat="1" ht="20.25" customHeight="1" x14ac:dyDescent="0.2">
      <c r="A5" s="445" t="s">
        <v>424</v>
      </c>
      <c r="B5" s="445"/>
      <c r="C5" s="445"/>
      <c r="D5" s="445"/>
      <c r="E5" s="445"/>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46</v>
      </c>
      <c r="B7" s="10"/>
      <c r="C7" s="8"/>
      <c r="D7" s="8"/>
      <c r="E7" s="13" t="s">
        <v>45</v>
      </c>
      <c r="K7" s="13"/>
      <c r="N7" s="13"/>
    </row>
    <row r="8" spans="1:14" ht="39.950000000000003" customHeight="1" x14ac:dyDescent="0.2">
      <c r="A8" s="28" t="s">
        <v>78</v>
      </c>
      <c r="B8" s="144" t="s">
        <v>77</v>
      </c>
      <c r="C8" s="144" t="s">
        <v>298</v>
      </c>
      <c r="D8" s="146" t="s">
        <v>75</v>
      </c>
      <c r="E8" s="29" t="s">
        <v>144</v>
      </c>
    </row>
    <row r="9" spans="1:14" ht="27" customHeight="1" x14ac:dyDescent="0.2">
      <c r="A9" s="189" t="s">
        <v>59</v>
      </c>
      <c r="B9" s="257">
        <v>61</v>
      </c>
      <c r="C9" s="258">
        <v>122</v>
      </c>
      <c r="D9" s="259">
        <f>B9+C9</f>
        <v>183</v>
      </c>
      <c r="E9" s="190" t="s">
        <v>80</v>
      </c>
      <c r="F9" s="354"/>
      <c r="G9" s="354"/>
      <c r="I9" s="354"/>
      <c r="J9" s="354"/>
      <c r="K9" s="354"/>
    </row>
    <row r="10" spans="1:14" ht="27" customHeight="1" x14ac:dyDescent="0.2">
      <c r="A10" s="370" t="s">
        <v>120</v>
      </c>
      <c r="B10" s="371">
        <v>61</v>
      </c>
      <c r="C10" s="372">
        <v>122</v>
      </c>
      <c r="D10" s="373">
        <f>B10+C10</f>
        <v>183</v>
      </c>
      <c r="E10" s="191" t="s">
        <v>81</v>
      </c>
      <c r="F10" s="354"/>
      <c r="G10" s="354"/>
      <c r="I10" s="354"/>
      <c r="J10" s="354"/>
      <c r="K10" s="354"/>
    </row>
    <row r="11" spans="1:14" ht="30" customHeight="1" x14ac:dyDescent="0.2">
      <c r="A11" s="145" t="s">
        <v>267</v>
      </c>
      <c r="B11" s="260">
        <f>B9+B10</f>
        <v>122</v>
      </c>
      <c r="C11" s="260">
        <f>C9+C10</f>
        <v>244</v>
      </c>
      <c r="D11" s="260">
        <f>B11+C11</f>
        <v>366</v>
      </c>
      <c r="E11" s="192" t="s">
        <v>268</v>
      </c>
      <c r="F11" s="354"/>
      <c r="G11" s="354"/>
      <c r="H11" s="354"/>
    </row>
    <row r="12" spans="1:14" ht="27" customHeight="1" x14ac:dyDescent="0.2">
      <c r="A12" s="193" t="s">
        <v>91</v>
      </c>
      <c r="B12" s="261">
        <v>61</v>
      </c>
      <c r="C12" s="261">
        <v>122</v>
      </c>
      <c r="D12" s="261">
        <f>B12+C12</f>
        <v>183</v>
      </c>
      <c r="E12" s="194" t="s">
        <v>79</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23"/>
  <sheetViews>
    <sheetView rightToLeft="1" view="pageBreakPreview" zoomScale="110" zoomScaleSheetLayoutView="110" zoomScalePageLayoutView="85" workbookViewId="0">
      <selection activeCell="AT19" sqref="AT19"/>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5" s="2" customFormat="1" ht="18.75" customHeight="1" x14ac:dyDescent="0.2"/>
    <row r="2" spans="1:15" s="1" customFormat="1" ht="35.1" customHeight="1" x14ac:dyDescent="0.25">
      <c r="A2" s="463" t="s">
        <v>303</v>
      </c>
      <c r="B2" s="463"/>
      <c r="C2" s="463"/>
      <c r="D2" s="463"/>
      <c r="E2" s="463"/>
      <c r="F2" s="463"/>
      <c r="G2" s="463"/>
      <c r="H2" s="463"/>
      <c r="I2" s="154"/>
      <c r="J2" s="154"/>
      <c r="K2" s="154"/>
      <c r="L2" s="154"/>
      <c r="M2" s="154"/>
      <c r="N2" s="154"/>
      <c r="O2" s="154"/>
    </row>
    <row r="3" spans="1:15" s="1" customFormat="1" ht="35.1" customHeight="1" x14ac:dyDescent="0.2">
      <c r="A3" s="464" t="s">
        <v>342</v>
      </c>
      <c r="B3" s="464"/>
      <c r="C3" s="464"/>
      <c r="D3" s="464"/>
      <c r="E3" s="464"/>
      <c r="F3" s="464"/>
      <c r="G3" s="464"/>
      <c r="H3" s="464"/>
      <c r="I3" s="155"/>
      <c r="J3" s="155"/>
      <c r="K3" s="155"/>
      <c r="L3" s="155"/>
      <c r="M3" s="155"/>
      <c r="N3" s="155"/>
      <c r="O3" s="155"/>
    </row>
    <row r="4" spans="1:15" s="1" customFormat="1" ht="20.25" customHeight="1" x14ac:dyDescent="0.25">
      <c r="A4" s="465" t="s">
        <v>423</v>
      </c>
      <c r="B4" s="465"/>
      <c r="C4" s="465"/>
      <c r="D4" s="465"/>
      <c r="E4" s="465"/>
      <c r="F4" s="465"/>
      <c r="G4" s="465"/>
      <c r="H4" s="465"/>
      <c r="I4" s="136"/>
      <c r="J4" s="136"/>
      <c r="K4" s="136"/>
      <c r="L4" s="136"/>
      <c r="M4" s="136"/>
      <c r="N4" s="136"/>
      <c r="O4" s="136"/>
    </row>
    <row r="5" spans="1:15" s="1" customFormat="1" ht="20.25" customHeight="1" x14ac:dyDescent="0.2">
      <c r="A5" s="466" t="s">
        <v>424</v>
      </c>
      <c r="B5" s="466"/>
      <c r="C5" s="466"/>
      <c r="D5" s="466"/>
      <c r="E5" s="466"/>
      <c r="F5" s="466"/>
      <c r="G5" s="466"/>
      <c r="H5" s="466"/>
      <c r="I5" s="137"/>
      <c r="J5" s="137"/>
      <c r="K5" s="137"/>
      <c r="L5" s="137"/>
      <c r="M5" s="137"/>
      <c r="N5" s="137"/>
      <c r="O5" s="137"/>
    </row>
    <row r="6" spans="1:15" s="1" customFormat="1" ht="20.25" customHeight="1" x14ac:dyDescent="0.2">
      <c r="A6" s="141"/>
      <c r="B6" s="141"/>
      <c r="C6" s="141"/>
      <c r="D6" s="141"/>
      <c r="E6" s="141"/>
    </row>
    <row r="7" spans="1:15" s="15" customFormat="1" ht="15" customHeight="1" thickBot="1" x14ac:dyDescent="0.25">
      <c r="A7" s="36"/>
      <c r="B7" s="13"/>
      <c r="C7" s="13"/>
      <c r="D7" s="13"/>
      <c r="E7" s="13"/>
      <c r="F7" s="13"/>
      <c r="G7" s="13"/>
      <c r="H7" s="13"/>
      <c r="I7" s="13"/>
      <c r="J7" s="14"/>
      <c r="K7" s="14"/>
      <c r="L7" s="14"/>
      <c r="M7" s="14"/>
      <c r="N7" s="14"/>
    </row>
    <row r="8" spans="1:15" ht="36" customHeight="1" x14ac:dyDescent="0.2">
      <c r="J8" s="58"/>
      <c r="K8" s="71" t="s">
        <v>301</v>
      </c>
      <c r="L8" s="72" t="s">
        <v>302</v>
      </c>
    </row>
    <row r="9" spans="1:15" ht="25.5" customHeight="1" x14ac:dyDescent="0.2">
      <c r="J9" s="60" t="s">
        <v>121</v>
      </c>
      <c r="K9" s="338">
        <v>0.33300000000000002</v>
      </c>
      <c r="L9" s="339">
        <v>0.66700000000000004</v>
      </c>
    </row>
    <row r="10" spans="1:15" ht="25.5" customHeight="1" x14ac:dyDescent="0.2">
      <c r="J10" s="60" t="s">
        <v>138</v>
      </c>
      <c r="K10" s="339">
        <v>0.33300000000000002</v>
      </c>
      <c r="L10" s="339">
        <v>0.66700000000000004</v>
      </c>
    </row>
    <row r="11" spans="1:15" ht="25.5" customHeight="1" x14ac:dyDescent="0.2">
      <c r="J11" s="60"/>
      <c r="K11" s="339"/>
      <c r="L11" s="339"/>
    </row>
    <row r="12" spans="1:15" ht="25.5" customHeight="1" x14ac:dyDescent="0.2"/>
    <row r="13" spans="1:15" ht="25.5" customHeight="1" x14ac:dyDescent="0.2"/>
    <row r="14" spans="1:15" x14ac:dyDescent="0.2">
      <c r="K14" s="354"/>
      <c r="L14" s="354"/>
    </row>
    <row r="15" spans="1:15" ht="12.75" customHeight="1" x14ac:dyDescent="0.2">
      <c r="K15" s="354"/>
      <c r="L15" s="354"/>
    </row>
    <row r="16" spans="1:15" x14ac:dyDescent="0.2">
      <c r="K16" s="354"/>
      <c r="L16" s="354"/>
    </row>
    <row r="23" spans="1:1" x14ac:dyDescent="0.2">
      <c r="A23"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0"/>
  <sheetViews>
    <sheetView rightToLeft="1" view="pageBreakPreview" zoomScale="110" zoomScaleSheetLayoutView="110" zoomScalePageLayoutView="85" workbookViewId="0">
      <selection activeCell="AT19" sqref="AT19"/>
    </sheetView>
  </sheetViews>
  <sheetFormatPr defaultColWidth="9.7109375" defaultRowHeight="12.75" x14ac:dyDescent="0.2"/>
  <cols>
    <col min="1" max="1" width="38.7109375" style="152" customWidth="1"/>
    <col min="2" max="4" width="18.7109375" style="152" customWidth="1"/>
    <col min="5" max="5" width="38.7109375" style="152" customWidth="1"/>
    <col min="6" max="250" width="9.140625" style="152" customWidth="1"/>
    <col min="251" max="251" width="25.7109375" style="152" customWidth="1"/>
    <col min="252" max="254" width="9.7109375" style="152" customWidth="1"/>
    <col min="255" max="255" width="10.7109375" style="152" customWidth="1"/>
    <col min="256" max="16384" width="9.7109375" style="152"/>
  </cols>
  <sheetData>
    <row r="1" spans="1:14" s="2" customFormat="1" ht="18.75" customHeight="1" x14ac:dyDescent="0.2"/>
    <row r="2" spans="1:14" s="1" customFormat="1" ht="20.25" customHeight="1" x14ac:dyDescent="0.25">
      <c r="A2" s="442" t="s">
        <v>170</v>
      </c>
      <c r="B2" s="442"/>
      <c r="C2" s="442"/>
      <c r="D2" s="442"/>
      <c r="E2" s="442"/>
      <c r="F2" s="154"/>
      <c r="G2" s="154"/>
      <c r="H2" s="154"/>
      <c r="I2" s="154"/>
      <c r="J2" s="154"/>
      <c r="K2" s="154"/>
      <c r="L2" s="154"/>
      <c r="M2" s="154"/>
      <c r="N2" s="154"/>
    </row>
    <row r="3" spans="1:14" s="1" customFormat="1" ht="21" customHeight="1" x14ac:dyDescent="0.2">
      <c r="A3" s="443" t="s">
        <v>343</v>
      </c>
      <c r="B3" s="443"/>
      <c r="C3" s="443"/>
      <c r="D3" s="443"/>
      <c r="E3" s="443"/>
      <c r="F3" s="155"/>
      <c r="G3" s="155"/>
      <c r="H3" s="155"/>
      <c r="I3" s="155"/>
      <c r="J3" s="155"/>
      <c r="K3" s="155"/>
      <c r="L3" s="155"/>
      <c r="M3" s="155"/>
      <c r="N3" s="155"/>
    </row>
    <row r="4" spans="1:14" s="1" customFormat="1" ht="20.25" customHeight="1" x14ac:dyDescent="0.25">
      <c r="A4" s="444" t="s">
        <v>423</v>
      </c>
      <c r="B4" s="444"/>
      <c r="C4" s="444"/>
      <c r="D4" s="444"/>
      <c r="E4" s="444"/>
      <c r="F4" s="136"/>
      <c r="G4" s="136"/>
      <c r="H4" s="136"/>
      <c r="I4" s="136"/>
      <c r="J4" s="136"/>
      <c r="K4" s="136"/>
      <c r="L4" s="136"/>
      <c r="M4" s="136"/>
      <c r="N4" s="136"/>
    </row>
    <row r="5" spans="1:14" s="1" customFormat="1" ht="20.25" customHeight="1" x14ac:dyDescent="0.2">
      <c r="A5" s="445" t="s">
        <v>424</v>
      </c>
      <c r="B5" s="445"/>
      <c r="C5" s="445"/>
      <c r="D5" s="445"/>
      <c r="E5" s="445"/>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35" t="s">
        <v>255</v>
      </c>
      <c r="B7" s="10"/>
      <c r="C7" s="8"/>
      <c r="D7" s="8"/>
      <c r="E7" s="13" t="s">
        <v>256</v>
      </c>
      <c r="K7" s="13"/>
      <c r="M7" s="13"/>
      <c r="N7" s="13"/>
    </row>
    <row r="8" spans="1:14" s="150" customFormat="1" ht="27" customHeight="1" x14ac:dyDescent="0.2">
      <c r="A8" s="473" t="s">
        <v>359</v>
      </c>
      <c r="B8" s="19" t="s">
        <v>15</v>
      </c>
      <c r="C8" s="19" t="s">
        <v>17</v>
      </c>
      <c r="D8" s="39" t="s">
        <v>7</v>
      </c>
      <c r="E8" s="478" t="s">
        <v>360</v>
      </c>
      <c r="F8" s="149"/>
      <c r="G8" s="149"/>
      <c r="H8" s="149"/>
      <c r="I8" s="149"/>
    </row>
    <row r="9" spans="1:14" ht="27" customHeight="1" x14ac:dyDescent="0.2">
      <c r="A9" s="475"/>
      <c r="B9" s="156" t="s">
        <v>16</v>
      </c>
      <c r="C9" s="156" t="s">
        <v>18</v>
      </c>
      <c r="D9" s="157" t="s">
        <v>8</v>
      </c>
      <c r="E9" s="480"/>
      <c r="F9" s="151"/>
      <c r="G9" s="151"/>
      <c r="H9" s="151"/>
      <c r="I9" s="151"/>
    </row>
    <row r="10" spans="1:14" ht="27" customHeight="1" x14ac:dyDescent="0.2">
      <c r="A10" s="201" t="s">
        <v>146</v>
      </c>
      <c r="B10" s="262">
        <v>61</v>
      </c>
      <c r="C10" s="226">
        <v>61</v>
      </c>
      <c r="D10" s="263">
        <f>B10+C10</f>
        <v>122</v>
      </c>
      <c r="E10" s="203" t="s">
        <v>35</v>
      </c>
      <c r="F10" s="374"/>
      <c r="G10" s="374"/>
      <c r="H10" s="368"/>
      <c r="I10" s="368"/>
    </row>
    <row r="11" spans="1:14" ht="27" customHeight="1" x14ac:dyDescent="0.2">
      <c r="A11" s="202" t="s">
        <v>147</v>
      </c>
      <c r="B11" s="264">
        <v>122</v>
      </c>
      <c r="C11" s="230">
        <v>366</v>
      </c>
      <c r="D11" s="265">
        <f t="shared" ref="D11:D12" si="0">B11+C11</f>
        <v>488</v>
      </c>
      <c r="E11" s="204" t="s">
        <v>36</v>
      </c>
      <c r="F11" s="368"/>
      <c r="G11" s="374"/>
      <c r="H11" s="368"/>
      <c r="I11" s="368"/>
      <c r="J11" s="369"/>
    </row>
    <row r="12" spans="1:14" ht="27" customHeight="1" x14ac:dyDescent="0.2">
      <c r="A12" s="153" t="s">
        <v>7</v>
      </c>
      <c r="B12" s="232">
        <f>B10+B11</f>
        <v>183</v>
      </c>
      <c r="C12" s="232">
        <f t="shared" ref="C12" si="1">C10+C11</f>
        <v>427</v>
      </c>
      <c r="D12" s="232">
        <f t="shared" si="0"/>
        <v>610</v>
      </c>
      <c r="E12" s="38" t="s">
        <v>8</v>
      </c>
      <c r="F12" s="151"/>
      <c r="G12" s="368"/>
      <c r="H12" s="151"/>
      <c r="I12" s="151"/>
    </row>
    <row r="30" spans="5:5" x14ac:dyDescent="0.2">
      <c r="E30" s="80"/>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R45"/>
  <sheetViews>
    <sheetView rightToLeft="1" view="pageBreakPreview" zoomScaleSheetLayoutView="100" zoomScalePageLayoutView="85" workbookViewId="0">
      <selection activeCell="AT19" sqref="AT19"/>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63" t="s">
        <v>279</v>
      </c>
      <c r="B2" s="463"/>
      <c r="C2" s="463"/>
      <c r="D2" s="463"/>
      <c r="E2" s="463"/>
      <c r="F2" s="463"/>
      <c r="G2" s="463"/>
      <c r="H2" s="463"/>
      <c r="I2" s="463"/>
      <c r="J2" s="463"/>
      <c r="K2" s="463"/>
      <c r="L2" s="463"/>
      <c r="M2" s="463"/>
      <c r="N2" s="463"/>
    </row>
    <row r="3" spans="1:18" s="1" customFormat="1" ht="21" customHeight="1" x14ac:dyDescent="0.2">
      <c r="A3" s="464" t="s">
        <v>344</v>
      </c>
      <c r="B3" s="464"/>
      <c r="C3" s="464"/>
      <c r="D3" s="464"/>
      <c r="E3" s="464"/>
      <c r="F3" s="464"/>
      <c r="G3" s="464"/>
      <c r="H3" s="464"/>
      <c r="I3" s="464"/>
      <c r="J3" s="464"/>
      <c r="K3" s="464"/>
      <c r="L3" s="464"/>
      <c r="M3" s="464"/>
      <c r="N3" s="464"/>
    </row>
    <row r="4" spans="1:18" s="1" customFormat="1" ht="20.25" customHeight="1" x14ac:dyDescent="0.25">
      <c r="A4" s="465" t="s">
        <v>423</v>
      </c>
      <c r="B4" s="465"/>
      <c r="C4" s="465"/>
      <c r="D4" s="465"/>
      <c r="E4" s="465"/>
      <c r="F4" s="465"/>
      <c r="G4" s="465"/>
      <c r="H4" s="465"/>
      <c r="I4" s="465"/>
      <c r="J4" s="465"/>
      <c r="K4" s="465"/>
      <c r="L4" s="465"/>
      <c r="M4" s="465"/>
      <c r="N4" s="465"/>
    </row>
    <row r="5" spans="1:18" s="1" customFormat="1" ht="20.25" customHeight="1" x14ac:dyDescent="0.2">
      <c r="A5" s="466" t="s">
        <v>424</v>
      </c>
      <c r="B5" s="466"/>
      <c r="C5" s="466"/>
      <c r="D5" s="466"/>
      <c r="E5" s="466"/>
      <c r="F5" s="466"/>
      <c r="G5" s="466"/>
      <c r="H5" s="466"/>
      <c r="I5" s="466"/>
      <c r="J5" s="466"/>
      <c r="K5" s="466"/>
      <c r="L5" s="466"/>
      <c r="M5" s="466"/>
      <c r="N5" s="466"/>
    </row>
    <row r="6" spans="1:18" s="1" customFormat="1" ht="20.25" customHeight="1" x14ac:dyDescent="0.2">
      <c r="A6" s="141"/>
      <c r="B6" s="141" t="s">
        <v>57</v>
      </c>
      <c r="C6" s="141"/>
      <c r="D6" s="141"/>
      <c r="E6" s="14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4"/>
      <c r="Q14" s="45" t="s">
        <v>298</v>
      </c>
      <c r="R14" s="46" t="s">
        <v>77</v>
      </c>
    </row>
    <row r="15" spans="1:18" ht="20.100000000000001" customHeight="1" x14ac:dyDescent="0.2">
      <c r="P15" s="47" t="s">
        <v>97</v>
      </c>
      <c r="Q15" s="340">
        <v>0.5</v>
      </c>
      <c r="R15" s="342">
        <v>0.5</v>
      </c>
    </row>
    <row r="16" spans="1:18" ht="20.100000000000001" customHeight="1" thickBot="1" x14ac:dyDescent="0.25">
      <c r="P16" s="48" t="s">
        <v>98</v>
      </c>
      <c r="Q16" s="341">
        <v>0.75</v>
      </c>
      <c r="R16" s="343">
        <v>0.25</v>
      </c>
    </row>
    <row r="17" spans="4:18" ht="20.100000000000001" customHeight="1" x14ac:dyDescent="0.2"/>
    <row r="18" spans="4:18" x14ac:dyDescent="0.2">
      <c r="Q18" s="354"/>
      <c r="R18" s="354"/>
    </row>
    <row r="19" spans="4:18" x14ac:dyDescent="0.2">
      <c r="Q19" s="354"/>
      <c r="R19" s="354"/>
    </row>
    <row r="22" spans="4:18" x14ac:dyDescent="0.2">
      <c r="D22" s="20" t="s">
        <v>57</v>
      </c>
      <c r="K22" s="20"/>
    </row>
    <row r="25" spans="4:18" x14ac:dyDescent="0.2">
      <c r="R25" s="354"/>
    </row>
    <row r="26" spans="4:18" x14ac:dyDescent="0.2">
      <c r="R26" s="354"/>
    </row>
    <row r="45" spans="12:12" x14ac:dyDescent="0.2">
      <c r="L45" s="77"/>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8"/>
  <sheetViews>
    <sheetView rightToLeft="1" view="pageBreakPreview" topLeftCell="A7" zoomScale="110" zoomScaleSheetLayoutView="110" zoomScalePageLayoutView="85" workbookViewId="0">
      <selection activeCell="AT19" sqref="AT19"/>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42" t="s">
        <v>119</v>
      </c>
      <c r="B2" s="442"/>
      <c r="C2" s="442"/>
      <c r="D2" s="442"/>
      <c r="E2" s="442"/>
      <c r="F2" s="154"/>
      <c r="G2" s="154"/>
      <c r="H2" s="154"/>
      <c r="I2" s="154"/>
      <c r="J2" s="154"/>
      <c r="K2" s="154"/>
      <c r="L2" s="154"/>
      <c r="M2" s="154"/>
      <c r="N2" s="154"/>
    </row>
    <row r="3" spans="1:14" s="1" customFormat="1" ht="21" customHeight="1" x14ac:dyDescent="0.2">
      <c r="A3" s="443" t="s">
        <v>345</v>
      </c>
      <c r="B3" s="443"/>
      <c r="C3" s="443"/>
      <c r="D3" s="443"/>
      <c r="E3" s="443"/>
      <c r="F3" s="155"/>
      <c r="G3" s="155"/>
      <c r="H3" s="155"/>
      <c r="I3" s="155"/>
      <c r="J3" s="155"/>
      <c r="K3" s="155"/>
      <c r="L3" s="155"/>
      <c r="M3" s="155"/>
      <c r="N3" s="155"/>
    </row>
    <row r="4" spans="1:14" s="1" customFormat="1" ht="20.25" customHeight="1" x14ac:dyDescent="0.25">
      <c r="A4" s="444" t="s">
        <v>423</v>
      </c>
      <c r="B4" s="444"/>
      <c r="C4" s="444"/>
      <c r="D4" s="444"/>
      <c r="E4" s="444"/>
      <c r="F4" s="136"/>
      <c r="G4" s="136"/>
      <c r="H4" s="136"/>
      <c r="I4" s="136"/>
      <c r="J4" s="136"/>
      <c r="K4" s="136"/>
      <c r="L4" s="136"/>
      <c r="M4" s="136"/>
      <c r="N4" s="136"/>
    </row>
    <row r="5" spans="1:14" s="1" customFormat="1" ht="20.25" customHeight="1" x14ac:dyDescent="0.2">
      <c r="A5" s="445" t="s">
        <v>424</v>
      </c>
      <c r="B5" s="445"/>
      <c r="C5" s="445"/>
      <c r="D5" s="445"/>
      <c r="E5" s="445"/>
      <c r="F5" s="137"/>
      <c r="G5" s="137"/>
      <c r="H5" s="137"/>
      <c r="I5" s="137"/>
      <c r="J5" s="137"/>
      <c r="K5" s="137"/>
      <c r="L5" s="137"/>
      <c r="M5" s="137"/>
      <c r="N5" s="137"/>
    </row>
    <row r="6" spans="1:14" s="1" customFormat="1" ht="20.25" customHeight="1" x14ac:dyDescent="0.2">
      <c r="A6" s="141"/>
      <c r="B6" s="141"/>
      <c r="C6" s="141"/>
      <c r="D6" s="141"/>
      <c r="E6" s="141"/>
    </row>
    <row r="7" spans="1:14" s="9" customFormat="1" ht="21" customHeight="1" x14ac:dyDescent="0.2">
      <c r="A7" s="160"/>
      <c r="B7" s="160" t="s">
        <v>257</v>
      </c>
      <c r="C7" s="8"/>
      <c r="D7" s="13" t="s">
        <v>258</v>
      </c>
      <c r="E7" s="8"/>
      <c r="K7" s="13"/>
      <c r="M7" s="13"/>
      <c r="N7" s="13"/>
    </row>
    <row r="8" spans="1:14" ht="24.75" customHeight="1" x14ac:dyDescent="0.2">
      <c r="A8" s="21"/>
      <c r="B8" s="553" t="s">
        <v>259</v>
      </c>
      <c r="C8" s="316" t="s">
        <v>361</v>
      </c>
      <c r="D8" s="556" t="s">
        <v>243</v>
      </c>
      <c r="E8" s="21"/>
    </row>
    <row r="9" spans="1:14" ht="13.5" customHeight="1" x14ac:dyDescent="0.2">
      <c r="A9" s="21"/>
      <c r="B9" s="554"/>
      <c r="C9" s="315" t="s">
        <v>362</v>
      </c>
      <c r="D9" s="557"/>
      <c r="E9" s="21"/>
    </row>
    <row r="10" spans="1:14" ht="17.25" customHeight="1" x14ac:dyDescent="0.2">
      <c r="A10" s="21"/>
      <c r="B10" s="555"/>
      <c r="C10" s="308" t="s">
        <v>8</v>
      </c>
      <c r="D10" s="558"/>
      <c r="E10" s="21"/>
    </row>
    <row r="11" spans="1:14" ht="27" customHeight="1" x14ac:dyDescent="0.2">
      <c r="A11" s="21"/>
      <c r="B11" s="185" t="s">
        <v>411</v>
      </c>
      <c r="C11" s="317">
        <v>122</v>
      </c>
      <c r="D11" s="186" t="s">
        <v>413</v>
      </c>
      <c r="E11" s="21"/>
    </row>
    <row r="12" spans="1:14" ht="27" customHeight="1" x14ac:dyDescent="0.2">
      <c r="A12" s="21"/>
      <c r="B12" s="185" t="s">
        <v>412</v>
      </c>
      <c r="C12" s="317">
        <v>122</v>
      </c>
      <c r="D12" s="186" t="s">
        <v>414</v>
      </c>
      <c r="E12" s="21"/>
    </row>
    <row r="13" spans="1:14" ht="27" customHeight="1" x14ac:dyDescent="0.2">
      <c r="A13" s="21"/>
      <c r="B13" s="185" t="s">
        <v>403</v>
      </c>
      <c r="C13" s="317">
        <v>61</v>
      </c>
      <c r="D13" s="186" t="s">
        <v>404</v>
      </c>
      <c r="E13" s="21"/>
    </row>
    <row r="14" spans="1:14" ht="27" customHeight="1" x14ac:dyDescent="0.2">
      <c r="A14" s="21"/>
      <c r="B14" s="185" t="s">
        <v>387</v>
      </c>
      <c r="C14" s="266">
        <v>61</v>
      </c>
      <c r="D14" s="186" t="s">
        <v>386</v>
      </c>
      <c r="E14" s="21"/>
    </row>
    <row r="15" spans="1:14" ht="30" customHeight="1" x14ac:dyDescent="0.2">
      <c r="A15" s="21"/>
      <c r="B15" s="147" t="s">
        <v>265</v>
      </c>
      <c r="C15" s="267">
        <f>SUM(C11:C14)</f>
        <v>366</v>
      </c>
      <c r="D15" s="146" t="s">
        <v>266</v>
      </c>
      <c r="E15" s="21"/>
    </row>
    <row r="16" spans="1:14" ht="27" customHeight="1" x14ac:dyDescent="0.2">
      <c r="A16" s="21"/>
      <c r="B16" s="187" t="s">
        <v>91</v>
      </c>
      <c r="C16" s="268">
        <v>183</v>
      </c>
      <c r="D16" s="188" t="s">
        <v>79</v>
      </c>
      <c r="E16" s="21"/>
    </row>
    <row r="17" spans="1:5" ht="20.100000000000001" customHeight="1" x14ac:dyDescent="0.2">
      <c r="A17" s="21"/>
      <c r="E17" s="21"/>
    </row>
    <row r="18" spans="1:5" ht="20.100000000000001" customHeight="1" x14ac:dyDescent="0.2">
      <c r="A18" s="21"/>
      <c r="E18" s="21"/>
    </row>
    <row r="33" spans="2:5" x14ac:dyDescent="0.2">
      <c r="B33" s="20" t="s">
        <v>57</v>
      </c>
      <c r="D33" s="20" t="s">
        <v>57</v>
      </c>
    </row>
    <row r="48" spans="2:5" x14ac:dyDescent="0.2">
      <c r="E48" s="77"/>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N39"/>
  <sheetViews>
    <sheetView rightToLeft="1" view="pageBreakPreview" topLeftCell="A4" zoomScale="110" zoomScaleSheetLayoutView="110" zoomScalePageLayoutView="85" workbookViewId="0">
      <selection activeCell="AT19" sqref="AT19"/>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63" t="s">
        <v>280</v>
      </c>
      <c r="B2" s="463"/>
      <c r="C2" s="463"/>
      <c r="D2" s="463"/>
      <c r="E2" s="463"/>
      <c r="F2" s="463"/>
      <c r="G2" s="463"/>
      <c r="H2" s="463"/>
      <c r="I2" s="463"/>
      <c r="J2" s="463"/>
      <c r="K2" s="154"/>
      <c r="L2" s="154"/>
      <c r="M2" s="154"/>
      <c r="N2" s="154"/>
    </row>
    <row r="3" spans="1:14" s="1" customFormat="1" ht="30" customHeight="1" x14ac:dyDescent="0.2">
      <c r="A3" s="464" t="s">
        <v>346</v>
      </c>
      <c r="B3" s="464"/>
      <c r="C3" s="464"/>
      <c r="D3" s="464"/>
      <c r="E3" s="464"/>
      <c r="F3" s="464"/>
      <c r="G3" s="464"/>
      <c r="H3" s="464"/>
      <c r="I3" s="464"/>
      <c r="J3" s="464"/>
      <c r="K3" s="155"/>
      <c r="L3" s="155"/>
      <c r="M3" s="155"/>
      <c r="N3" s="155"/>
    </row>
    <row r="4" spans="1:14" s="1" customFormat="1" ht="20.25" customHeight="1" x14ac:dyDescent="0.25">
      <c r="A4" s="465" t="s">
        <v>423</v>
      </c>
      <c r="B4" s="465"/>
      <c r="C4" s="465"/>
      <c r="D4" s="465"/>
      <c r="E4" s="465"/>
      <c r="F4" s="465"/>
      <c r="G4" s="465"/>
      <c r="H4" s="465"/>
      <c r="I4" s="465"/>
      <c r="J4" s="465"/>
      <c r="K4" s="136"/>
      <c r="L4" s="136"/>
      <c r="M4" s="136"/>
      <c r="N4" s="136"/>
    </row>
    <row r="5" spans="1:14" s="1" customFormat="1" ht="20.25" customHeight="1" x14ac:dyDescent="0.2">
      <c r="A5" s="466" t="s">
        <v>424</v>
      </c>
      <c r="B5" s="466"/>
      <c r="C5" s="466"/>
      <c r="D5" s="466"/>
      <c r="E5" s="466"/>
      <c r="F5" s="466"/>
      <c r="G5" s="466"/>
      <c r="H5" s="466"/>
      <c r="I5" s="466"/>
      <c r="J5" s="466"/>
      <c r="K5" s="137" t="s">
        <v>363</v>
      </c>
      <c r="L5" s="137"/>
      <c r="M5" s="137"/>
      <c r="N5" s="137"/>
    </row>
    <row r="6" spans="1:14" s="1" customFormat="1" ht="20.25" customHeight="1" x14ac:dyDescent="0.2">
      <c r="A6" s="141"/>
      <c r="B6" s="141"/>
      <c r="C6" s="141"/>
      <c r="D6" s="141"/>
      <c r="E6" s="141"/>
    </row>
    <row r="7" spans="1:14" ht="15.95" customHeight="1" x14ac:dyDescent="0.25">
      <c r="C7" s="24"/>
      <c r="D7" s="24"/>
      <c r="E7" s="24"/>
      <c r="F7" s="24"/>
      <c r="G7" s="24"/>
      <c r="H7" s="24"/>
      <c r="I7" s="65"/>
      <c r="J7" s="24"/>
      <c r="K7" s="24"/>
      <c r="L7" s="24"/>
      <c r="M7" s="24"/>
      <c r="N7" s="24"/>
    </row>
    <row r="8" spans="1:14" ht="15.95" customHeight="1" x14ac:dyDescent="0.2">
      <c r="C8" s="559"/>
      <c r="D8" s="559"/>
      <c r="E8" s="559"/>
      <c r="F8" s="559"/>
      <c r="G8" s="559"/>
      <c r="H8" s="559"/>
      <c r="I8" s="14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4"/>
      <c r="M13" s="59" t="s">
        <v>75</v>
      </c>
    </row>
    <row r="14" spans="1:14" ht="21" customHeight="1" x14ac:dyDescent="0.2">
      <c r="L14" s="61" t="s">
        <v>418</v>
      </c>
      <c r="M14" s="62">
        <v>122</v>
      </c>
    </row>
    <row r="15" spans="1:14" ht="27" customHeight="1" x14ac:dyDescent="0.2">
      <c r="L15" s="61" t="s">
        <v>417</v>
      </c>
      <c r="M15" s="62">
        <v>122</v>
      </c>
    </row>
    <row r="16" spans="1:14" ht="27.75" customHeight="1" x14ac:dyDescent="0.2">
      <c r="L16" s="61" t="s">
        <v>405</v>
      </c>
      <c r="M16" s="62">
        <v>61</v>
      </c>
    </row>
    <row r="17" spans="4:13" ht="26.25" customHeight="1" x14ac:dyDescent="0.2">
      <c r="L17" s="61" t="s">
        <v>388</v>
      </c>
      <c r="M17" s="62">
        <v>61</v>
      </c>
    </row>
    <row r="18" spans="4:13" ht="20.100000000000001" customHeight="1" x14ac:dyDescent="0.2"/>
    <row r="19" spans="4:13" ht="20.100000000000001" customHeight="1" x14ac:dyDescent="0.2"/>
    <row r="20" spans="4:13" ht="20.100000000000001" customHeight="1" x14ac:dyDescent="0.2"/>
    <row r="24" spans="4:13" x14ac:dyDescent="0.2">
      <c r="D24" s="20" t="s">
        <v>57</v>
      </c>
      <c r="G24" s="20" t="s">
        <v>57</v>
      </c>
    </row>
    <row r="39" spans="8:8" x14ac:dyDescent="0.2">
      <c r="H39" s="77"/>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C46"/>
  <sheetViews>
    <sheetView rightToLeft="1" view="pageBreakPreview" zoomScale="90" zoomScaleSheetLayoutView="90" workbookViewId="0">
      <selection activeCell="AT19" sqref="AT1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97"/>
      <c r="B4" s="97"/>
      <c r="C4" s="97"/>
      <c r="D4" s="97"/>
      <c r="E4" s="97"/>
      <c r="F4" s="97"/>
      <c r="G4" s="97"/>
      <c r="H4" s="97"/>
      <c r="I4" s="97"/>
      <c r="J4" s="97"/>
      <c r="K4" s="97"/>
      <c r="L4" s="97"/>
      <c r="M4" s="97"/>
      <c r="N4" s="97"/>
      <c r="O4" s="97"/>
      <c r="P4" s="97"/>
      <c r="Q4" s="97"/>
      <c r="R4" s="97"/>
      <c r="S4" s="408"/>
      <c r="T4" s="408"/>
      <c r="U4" s="99"/>
      <c r="V4" s="99"/>
      <c r="W4" s="99"/>
      <c r="X4" s="99"/>
      <c r="Y4" s="99"/>
      <c r="Z4" s="99"/>
      <c r="AA4" s="99"/>
      <c r="AB4" s="99"/>
      <c r="AC4" s="99"/>
      <c r="AD4" s="99"/>
      <c r="AE4" s="99"/>
      <c r="AF4" s="99"/>
      <c r="AG4" s="99"/>
      <c r="AH4" s="99"/>
      <c r="AI4" s="99"/>
      <c r="AJ4" s="99"/>
      <c r="AK4" s="99"/>
      <c r="AL4" s="99"/>
      <c r="AM4" s="32"/>
      <c r="AN4" s="32"/>
      <c r="AO4" s="32"/>
    </row>
    <row r="5" spans="1:41" ht="14.25" customHeight="1" x14ac:dyDescent="0.2">
      <c r="A5" s="97"/>
      <c r="B5" s="97"/>
      <c r="C5" s="97"/>
      <c r="D5" s="97"/>
      <c r="E5" s="97"/>
      <c r="F5" s="97"/>
      <c r="G5" s="97"/>
      <c r="H5" s="97"/>
      <c r="I5" s="97"/>
      <c r="J5" s="97"/>
      <c r="K5" s="97"/>
      <c r="L5" s="97"/>
      <c r="M5" s="97"/>
      <c r="N5" s="97"/>
      <c r="O5" s="97"/>
      <c r="P5" s="97"/>
      <c r="Q5" s="97"/>
      <c r="R5" s="97"/>
      <c r="S5" s="408"/>
      <c r="T5" s="408"/>
      <c r="U5" s="99"/>
      <c r="V5" s="99"/>
      <c r="W5" s="99"/>
      <c r="X5" s="99"/>
      <c r="Y5" s="99"/>
      <c r="Z5" s="99"/>
      <c r="AA5" s="99"/>
      <c r="AB5" s="99"/>
      <c r="AC5" s="99"/>
      <c r="AD5" s="99"/>
      <c r="AE5" s="99"/>
      <c r="AF5" s="99"/>
      <c r="AG5" s="99"/>
      <c r="AH5" s="99"/>
      <c r="AI5" s="99"/>
      <c r="AJ5" s="99"/>
      <c r="AK5" s="99"/>
      <c r="AL5" s="99"/>
      <c r="AM5" s="32"/>
      <c r="AN5" s="32"/>
      <c r="AO5" s="32"/>
    </row>
    <row r="6" spans="1:41" ht="14.25" customHeight="1" x14ac:dyDescent="0.2">
      <c r="A6" s="97"/>
      <c r="B6" s="97"/>
      <c r="C6" s="97"/>
      <c r="D6" s="97"/>
      <c r="E6" s="97"/>
      <c r="F6" s="97"/>
      <c r="G6" s="97"/>
      <c r="H6" s="97"/>
      <c r="I6" s="97"/>
      <c r="J6" s="97"/>
      <c r="K6" s="97"/>
      <c r="L6" s="97"/>
      <c r="M6" s="97"/>
      <c r="N6" s="97"/>
      <c r="O6" s="97"/>
      <c r="P6" s="97"/>
      <c r="Q6" s="97"/>
      <c r="R6" s="97"/>
      <c r="S6" s="408"/>
      <c r="T6" s="408"/>
      <c r="U6" s="99"/>
      <c r="V6" s="99"/>
      <c r="W6" s="99"/>
      <c r="X6" s="99"/>
      <c r="Y6" s="99"/>
      <c r="Z6" s="99"/>
      <c r="AA6" s="99"/>
      <c r="AB6" s="99"/>
      <c r="AC6" s="99"/>
      <c r="AD6" s="99"/>
      <c r="AE6" s="99"/>
      <c r="AF6" s="99"/>
      <c r="AG6" s="99"/>
      <c r="AH6" s="99"/>
      <c r="AI6" s="99"/>
      <c r="AJ6" s="99"/>
      <c r="AK6" s="99"/>
      <c r="AL6" s="99"/>
      <c r="AM6" s="32"/>
      <c r="AN6" s="32"/>
      <c r="AO6" s="32"/>
    </row>
    <row r="7" spans="1:41" ht="14.25" customHeight="1" x14ac:dyDescent="0.2">
      <c r="A7" s="97"/>
      <c r="B7" s="97"/>
      <c r="C7" s="97"/>
      <c r="D7" s="97"/>
      <c r="E7" s="97"/>
      <c r="F7" s="97"/>
      <c r="G7" s="97"/>
      <c r="H7" s="97"/>
      <c r="I7" s="97"/>
      <c r="J7" s="97"/>
      <c r="K7" s="97"/>
      <c r="L7" s="97"/>
      <c r="M7" s="97"/>
      <c r="N7" s="97"/>
      <c r="O7" s="97"/>
      <c r="P7" s="97"/>
      <c r="Q7" s="97"/>
      <c r="R7" s="97"/>
      <c r="S7" s="408"/>
      <c r="T7" s="408"/>
      <c r="U7" s="99"/>
      <c r="V7" s="99"/>
      <c r="W7" s="99"/>
      <c r="X7" s="99"/>
      <c r="Y7" s="99"/>
      <c r="Z7" s="99"/>
      <c r="AA7" s="99"/>
      <c r="AB7" s="99"/>
      <c r="AC7" s="99"/>
      <c r="AD7" s="99"/>
      <c r="AE7" s="99"/>
      <c r="AF7" s="99"/>
      <c r="AG7" s="99"/>
      <c r="AH7" s="99"/>
      <c r="AI7" s="99"/>
      <c r="AJ7" s="99"/>
      <c r="AK7" s="99"/>
      <c r="AL7" s="99"/>
      <c r="AM7" s="32"/>
      <c r="AN7" s="32"/>
      <c r="AO7" s="32"/>
    </row>
    <row r="8" spans="1:41" ht="12" customHeight="1" x14ac:dyDescent="0.2">
      <c r="A8" s="404" t="s">
        <v>174</v>
      </c>
      <c r="B8" s="404"/>
      <c r="C8" s="404"/>
      <c r="D8" s="404"/>
      <c r="E8" s="404"/>
      <c r="F8" s="404"/>
      <c r="G8" s="404"/>
      <c r="H8" s="404"/>
      <c r="I8" s="404"/>
      <c r="J8" s="404"/>
      <c r="K8" s="404"/>
      <c r="L8" s="404"/>
      <c r="M8" s="404"/>
      <c r="N8" s="404"/>
      <c r="O8" s="404"/>
      <c r="P8" s="404"/>
      <c r="Q8" s="404"/>
      <c r="R8" s="404"/>
      <c r="S8" s="408"/>
      <c r="T8" s="408"/>
      <c r="U8" s="405" t="s">
        <v>175</v>
      </c>
      <c r="V8" s="405"/>
      <c r="W8" s="405"/>
      <c r="X8" s="405"/>
      <c r="Y8" s="405"/>
      <c r="Z8" s="405"/>
      <c r="AA8" s="405"/>
      <c r="AB8" s="405"/>
      <c r="AC8" s="405"/>
      <c r="AD8" s="405"/>
      <c r="AE8" s="405"/>
      <c r="AF8" s="405"/>
      <c r="AG8" s="405"/>
      <c r="AH8" s="405"/>
      <c r="AI8" s="405"/>
      <c r="AJ8" s="405"/>
      <c r="AK8" s="405"/>
      <c r="AL8" s="405"/>
      <c r="AM8" s="32"/>
      <c r="AN8" s="32"/>
      <c r="AO8" s="32"/>
    </row>
    <row r="9" spans="1:41" ht="12" customHeight="1" x14ac:dyDescent="0.2">
      <c r="A9" s="404"/>
      <c r="B9" s="404"/>
      <c r="C9" s="404"/>
      <c r="D9" s="404"/>
      <c r="E9" s="404"/>
      <c r="F9" s="404"/>
      <c r="G9" s="404"/>
      <c r="H9" s="404"/>
      <c r="I9" s="404"/>
      <c r="J9" s="404"/>
      <c r="K9" s="404"/>
      <c r="L9" s="404"/>
      <c r="M9" s="404"/>
      <c r="N9" s="404"/>
      <c r="O9" s="404"/>
      <c r="P9" s="404"/>
      <c r="Q9" s="404"/>
      <c r="R9" s="404"/>
      <c r="S9" s="408"/>
      <c r="T9" s="408"/>
      <c r="U9" s="405"/>
      <c r="V9" s="405"/>
      <c r="W9" s="405"/>
      <c r="X9" s="405"/>
      <c r="Y9" s="405"/>
      <c r="Z9" s="405"/>
      <c r="AA9" s="405"/>
      <c r="AB9" s="405"/>
      <c r="AC9" s="405"/>
      <c r="AD9" s="405"/>
      <c r="AE9" s="405"/>
      <c r="AF9" s="405"/>
      <c r="AG9" s="405"/>
      <c r="AH9" s="405"/>
      <c r="AI9" s="405"/>
      <c r="AJ9" s="405"/>
      <c r="AK9" s="405"/>
      <c r="AL9" s="405"/>
      <c r="AM9" s="32"/>
      <c r="AN9" s="32"/>
      <c r="AO9" s="32"/>
    </row>
    <row r="10" spans="1:41" ht="12" customHeight="1" x14ac:dyDescent="0.2">
      <c r="A10" s="100"/>
      <c r="B10" s="100"/>
      <c r="C10" s="100"/>
      <c r="D10" s="100"/>
      <c r="E10" s="100"/>
      <c r="F10" s="100"/>
      <c r="G10" s="100"/>
      <c r="H10" s="100"/>
      <c r="I10" s="100"/>
      <c r="J10" s="100"/>
      <c r="K10" s="100"/>
      <c r="L10" s="100"/>
      <c r="M10" s="100"/>
      <c r="N10" s="100"/>
      <c r="O10" s="100"/>
      <c r="P10" s="100"/>
      <c r="Q10" s="100"/>
      <c r="R10" s="100"/>
      <c r="S10" s="408"/>
      <c r="T10" s="408"/>
      <c r="U10" s="101"/>
      <c r="V10" s="101"/>
      <c r="W10" s="101"/>
      <c r="X10" s="101"/>
      <c r="Y10" s="101"/>
      <c r="Z10" s="101"/>
      <c r="AA10" s="101"/>
      <c r="AB10" s="101"/>
      <c r="AC10" s="101"/>
      <c r="AD10" s="101"/>
      <c r="AE10" s="101"/>
      <c r="AF10" s="101"/>
      <c r="AG10" s="101"/>
      <c r="AH10" s="101"/>
      <c r="AI10" s="101"/>
      <c r="AJ10" s="101"/>
      <c r="AK10" s="101"/>
      <c r="AL10" s="101"/>
      <c r="AM10" s="32"/>
      <c r="AN10" s="32"/>
      <c r="AO10" s="32"/>
    </row>
    <row r="11" spans="1:41" ht="12" customHeight="1" x14ac:dyDescent="0.2">
      <c r="A11" s="97"/>
      <c r="B11" s="97"/>
      <c r="C11" s="97"/>
      <c r="D11" s="97"/>
      <c r="E11" s="97"/>
      <c r="F11" s="97"/>
      <c r="G11" s="97"/>
      <c r="H11" s="97"/>
      <c r="I11" s="97"/>
      <c r="J11" s="97"/>
      <c r="K11" s="97"/>
      <c r="L11" s="97"/>
      <c r="M11" s="97"/>
      <c r="N11" s="97"/>
      <c r="O11" s="97"/>
      <c r="P11" s="97"/>
      <c r="Q11" s="97"/>
      <c r="R11" s="97"/>
      <c r="S11" s="408"/>
      <c r="T11" s="408"/>
      <c r="U11" s="99"/>
      <c r="V11" s="99"/>
      <c r="W11" s="99"/>
      <c r="X11" s="99"/>
      <c r="Y11" s="99"/>
      <c r="Z11" s="99"/>
      <c r="AA11" s="99"/>
      <c r="AB11" s="99"/>
      <c r="AC11" s="99"/>
      <c r="AD11" s="99"/>
      <c r="AE11" s="99"/>
      <c r="AF11" s="99"/>
      <c r="AG11" s="99"/>
      <c r="AH11" s="99"/>
      <c r="AI11" s="99"/>
      <c r="AJ11" s="99"/>
      <c r="AK11" s="99"/>
      <c r="AL11" s="99"/>
      <c r="AM11" s="32"/>
      <c r="AN11" s="32"/>
      <c r="AO11" s="32"/>
    </row>
    <row r="12" spans="1:41" ht="15" customHeight="1" x14ac:dyDescent="0.2">
      <c r="A12" s="406" t="s">
        <v>421</v>
      </c>
      <c r="B12" s="406"/>
      <c r="C12" s="406"/>
      <c r="D12" s="406"/>
      <c r="E12" s="406"/>
      <c r="F12" s="406"/>
      <c r="G12" s="406"/>
      <c r="H12" s="406"/>
      <c r="I12" s="406"/>
      <c r="J12" s="406"/>
      <c r="K12" s="406"/>
      <c r="L12" s="406"/>
      <c r="M12" s="406"/>
      <c r="N12" s="406"/>
      <c r="O12" s="406"/>
      <c r="P12" s="406"/>
      <c r="Q12" s="406"/>
      <c r="R12" s="406"/>
      <c r="S12" s="408"/>
      <c r="T12" s="408"/>
      <c r="U12" s="407" t="s">
        <v>422</v>
      </c>
      <c r="V12" s="407"/>
      <c r="W12" s="407"/>
      <c r="X12" s="407"/>
      <c r="Y12" s="407"/>
      <c r="Z12" s="407"/>
      <c r="AA12" s="407"/>
      <c r="AB12" s="407"/>
      <c r="AC12" s="407"/>
      <c r="AD12" s="407"/>
      <c r="AE12" s="407"/>
      <c r="AF12" s="407"/>
      <c r="AG12" s="407"/>
      <c r="AH12" s="407"/>
      <c r="AI12" s="407"/>
      <c r="AJ12" s="407"/>
      <c r="AK12" s="407"/>
      <c r="AL12" s="407"/>
      <c r="AM12" s="32"/>
      <c r="AN12" s="32"/>
      <c r="AO12" s="32"/>
    </row>
    <row r="13" spans="1:41" ht="12.75" customHeight="1" x14ac:dyDescent="0.2">
      <c r="A13" s="406"/>
      <c r="B13" s="406"/>
      <c r="C13" s="406"/>
      <c r="D13" s="406"/>
      <c r="E13" s="406"/>
      <c r="F13" s="406"/>
      <c r="G13" s="406"/>
      <c r="H13" s="406"/>
      <c r="I13" s="406"/>
      <c r="J13" s="406"/>
      <c r="K13" s="406"/>
      <c r="L13" s="406"/>
      <c r="M13" s="406"/>
      <c r="N13" s="406"/>
      <c r="O13" s="406"/>
      <c r="P13" s="406"/>
      <c r="Q13" s="406"/>
      <c r="R13" s="406"/>
      <c r="S13" s="408"/>
      <c r="T13" s="408"/>
      <c r="U13" s="407"/>
      <c r="V13" s="407"/>
      <c r="W13" s="407"/>
      <c r="X13" s="407"/>
      <c r="Y13" s="407"/>
      <c r="Z13" s="407"/>
      <c r="AA13" s="407"/>
      <c r="AB13" s="407"/>
      <c r="AC13" s="407"/>
      <c r="AD13" s="407"/>
      <c r="AE13" s="407"/>
      <c r="AF13" s="407"/>
      <c r="AG13" s="407"/>
      <c r="AH13" s="407"/>
      <c r="AI13" s="407"/>
      <c r="AJ13" s="407"/>
      <c r="AK13" s="407"/>
      <c r="AL13" s="407"/>
      <c r="AM13" s="32"/>
      <c r="AN13" s="32"/>
      <c r="AO13" s="32"/>
    </row>
    <row r="14" spans="1:41" ht="12.75" customHeight="1" x14ac:dyDescent="0.2">
      <c r="A14" s="406"/>
      <c r="B14" s="406"/>
      <c r="C14" s="406"/>
      <c r="D14" s="406"/>
      <c r="E14" s="406"/>
      <c r="F14" s="406"/>
      <c r="G14" s="406"/>
      <c r="H14" s="406"/>
      <c r="I14" s="406"/>
      <c r="J14" s="406"/>
      <c r="K14" s="406"/>
      <c r="L14" s="406"/>
      <c r="M14" s="406"/>
      <c r="N14" s="406"/>
      <c r="O14" s="406"/>
      <c r="P14" s="406"/>
      <c r="Q14" s="406"/>
      <c r="R14" s="406"/>
      <c r="S14" s="408"/>
      <c r="T14" s="408"/>
      <c r="U14" s="407"/>
      <c r="V14" s="407"/>
      <c r="W14" s="407"/>
      <c r="X14" s="407"/>
      <c r="Y14" s="407"/>
      <c r="Z14" s="407"/>
      <c r="AA14" s="407"/>
      <c r="AB14" s="407"/>
      <c r="AC14" s="407"/>
      <c r="AD14" s="407"/>
      <c r="AE14" s="407"/>
      <c r="AF14" s="407"/>
      <c r="AG14" s="407"/>
      <c r="AH14" s="407"/>
      <c r="AI14" s="407"/>
      <c r="AJ14" s="407"/>
      <c r="AK14" s="407"/>
      <c r="AL14" s="407"/>
      <c r="AM14" s="32"/>
      <c r="AN14" s="32"/>
      <c r="AO14" s="32"/>
    </row>
    <row r="15" spans="1:41" ht="12.75" customHeight="1" x14ac:dyDescent="0.2">
      <c r="A15" s="406"/>
      <c r="B15" s="406"/>
      <c r="C15" s="406"/>
      <c r="D15" s="406"/>
      <c r="E15" s="406"/>
      <c r="F15" s="406"/>
      <c r="G15" s="406"/>
      <c r="H15" s="406"/>
      <c r="I15" s="406"/>
      <c r="J15" s="406"/>
      <c r="K15" s="406"/>
      <c r="L15" s="406"/>
      <c r="M15" s="406"/>
      <c r="N15" s="406"/>
      <c r="O15" s="406"/>
      <c r="P15" s="406"/>
      <c r="Q15" s="406"/>
      <c r="R15" s="406"/>
      <c r="S15" s="408"/>
      <c r="T15" s="408"/>
      <c r="U15" s="407"/>
      <c r="V15" s="407"/>
      <c r="W15" s="407"/>
      <c r="X15" s="407"/>
      <c r="Y15" s="407"/>
      <c r="Z15" s="407"/>
      <c r="AA15" s="407"/>
      <c r="AB15" s="407"/>
      <c r="AC15" s="407"/>
      <c r="AD15" s="407"/>
      <c r="AE15" s="407"/>
      <c r="AF15" s="407"/>
      <c r="AG15" s="407"/>
      <c r="AH15" s="407"/>
      <c r="AI15" s="407"/>
      <c r="AJ15" s="407"/>
      <c r="AK15" s="407"/>
      <c r="AL15" s="407"/>
      <c r="AM15" s="32"/>
      <c r="AN15" s="32"/>
      <c r="AO15" s="32"/>
    </row>
    <row r="16" spans="1:41" ht="12.75" customHeight="1" x14ac:dyDescent="0.2">
      <c r="A16" s="406"/>
      <c r="B16" s="406"/>
      <c r="C16" s="406"/>
      <c r="D16" s="406"/>
      <c r="E16" s="406"/>
      <c r="F16" s="406"/>
      <c r="G16" s="406"/>
      <c r="H16" s="406"/>
      <c r="I16" s="406"/>
      <c r="J16" s="406"/>
      <c r="K16" s="406"/>
      <c r="L16" s="406"/>
      <c r="M16" s="406"/>
      <c r="N16" s="406"/>
      <c r="O16" s="406"/>
      <c r="P16" s="406"/>
      <c r="Q16" s="406"/>
      <c r="R16" s="406"/>
      <c r="S16" s="408"/>
      <c r="T16" s="408"/>
      <c r="U16" s="407"/>
      <c r="V16" s="407"/>
      <c r="W16" s="407"/>
      <c r="X16" s="407"/>
      <c r="Y16" s="407"/>
      <c r="Z16" s="407"/>
      <c r="AA16" s="407"/>
      <c r="AB16" s="407"/>
      <c r="AC16" s="407"/>
      <c r="AD16" s="407"/>
      <c r="AE16" s="407"/>
      <c r="AF16" s="407"/>
      <c r="AG16" s="407"/>
      <c r="AH16" s="407"/>
      <c r="AI16" s="407"/>
      <c r="AJ16" s="407"/>
      <c r="AK16" s="407"/>
      <c r="AL16" s="407"/>
      <c r="AM16" s="32"/>
      <c r="AN16" s="32"/>
      <c r="AO16" s="32"/>
    </row>
    <row r="17" spans="1:55" ht="15" customHeight="1" x14ac:dyDescent="0.2">
      <c r="A17" s="406"/>
      <c r="B17" s="406"/>
      <c r="C17" s="406"/>
      <c r="D17" s="406"/>
      <c r="E17" s="406"/>
      <c r="F17" s="406"/>
      <c r="G17" s="406"/>
      <c r="H17" s="406"/>
      <c r="I17" s="406"/>
      <c r="J17" s="406"/>
      <c r="K17" s="406"/>
      <c r="L17" s="406"/>
      <c r="M17" s="406"/>
      <c r="N17" s="406"/>
      <c r="O17" s="406"/>
      <c r="P17" s="406"/>
      <c r="Q17" s="406"/>
      <c r="R17" s="406"/>
      <c r="S17" s="408"/>
      <c r="T17" s="408"/>
      <c r="U17" s="407"/>
      <c r="V17" s="407"/>
      <c r="W17" s="407"/>
      <c r="X17" s="407"/>
      <c r="Y17" s="407"/>
      <c r="Z17" s="407"/>
      <c r="AA17" s="407"/>
      <c r="AB17" s="407"/>
      <c r="AC17" s="407"/>
      <c r="AD17" s="407"/>
      <c r="AE17" s="407"/>
      <c r="AF17" s="407"/>
      <c r="AG17" s="407"/>
      <c r="AH17" s="407"/>
      <c r="AI17" s="407"/>
      <c r="AJ17" s="407"/>
      <c r="AK17" s="407"/>
      <c r="AL17" s="407"/>
      <c r="AM17" s="32"/>
      <c r="AN17" s="32"/>
      <c r="AO17" s="32"/>
    </row>
    <row r="18" spans="1:55" ht="12.75" customHeight="1" x14ac:dyDescent="0.2">
      <c r="A18" s="406"/>
      <c r="B18" s="406"/>
      <c r="C18" s="406"/>
      <c r="D18" s="406"/>
      <c r="E18" s="406"/>
      <c r="F18" s="406"/>
      <c r="G18" s="406"/>
      <c r="H18" s="406"/>
      <c r="I18" s="406"/>
      <c r="J18" s="406"/>
      <c r="K18" s="406"/>
      <c r="L18" s="406"/>
      <c r="M18" s="406"/>
      <c r="N18" s="406"/>
      <c r="O18" s="406"/>
      <c r="P18" s="406"/>
      <c r="Q18" s="406"/>
      <c r="R18" s="406"/>
      <c r="S18" s="408"/>
      <c r="T18" s="408"/>
      <c r="U18" s="407"/>
      <c r="V18" s="407"/>
      <c r="W18" s="407"/>
      <c r="X18" s="407"/>
      <c r="Y18" s="407"/>
      <c r="Z18" s="407"/>
      <c r="AA18" s="407"/>
      <c r="AB18" s="407"/>
      <c r="AC18" s="407"/>
      <c r="AD18" s="407"/>
      <c r="AE18" s="407"/>
      <c r="AF18" s="407"/>
      <c r="AG18" s="407"/>
      <c r="AH18" s="407"/>
      <c r="AI18" s="407"/>
      <c r="AJ18" s="407"/>
      <c r="AK18" s="407"/>
      <c r="AL18" s="407"/>
      <c r="AM18" s="32"/>
      <c r="AN18" s="32"/>
      <c r="AO18" s="32"/>
    </row>
    <row r="19" spans="1:55" ht="12.75" customHeight="1" x14ac:dyDescent="0.2">
      <c r="A19" s="406"/>
      <c r="B19" s="406"/>
      <c r="C19" s="406"/>
      <c r="D19" s="406"/>
      <c r="E19" s="406"/>
      <c r="F19" s="406"/>
      <c r="G19" s="406"/>
      <c r="H19" s="406"/>
      <c r="I19" s="406"/>
      <c r="J19" s="406"/>
      <c r="K19" s="406"/>
      <c r="L19" s="406"/>
      <c r="M19" s="406"/>
      <c r="N19" s="406"/>
      <c r="O19" s="406"/>
      <c r="P19" s="406"/>
      <c r="Q19" s="406"/>
      <c r="R19" s="406"/>
      <c r="S19" s="408"/>
      <c r="T19" s="408"/>
      <c r="U19" s="407"/>
      <c r="V19" s="407"/>
      <c r="W19" s="407"/>
      <c r="X19" s="407"/>
      <c r="Y19" s="407"/>
      <c r="Z19" s="407"/>
      <c r="AA19" s="407"/>
      <c r="AB19" s="407"/>
      <c r="AC19" s="407"/>
      <c r="AD19" s="407"/>
      <c r="AE19" s="407"/>
      <c r="AF19" s="407"/>
      <c r="AG19" s="407"/>
      <c r="AH19" s="407"/>
      <c r="AI19" s="407"/>
      <c r="AJ19" s="407"/>
      <c r="AK19" s="407"/>
      <c r="AL19" s="407"/>
      <c r="AM19" s="32"/>
      <c r="AN19" s="32"/>
      <c r="AO19" s="32"/>
    </row>
    <row r="20" spans="1:55" ht="24.75" customHeight="1" x14ac:dyDescent="0.2">
      <c r="A20" s="406"/>
      <c r="B20" s="406"/>
      <c r="C20" s="406"/>
      <c r="D20" s="406"/>
      <c r="E20" s="406"/>
      <c r="F20" s="406"/>
      <c r="G20" s="406"/>
      <c r="H20" s="406"/>
      <c r="I20" s="406"/>
      <c r="J20" s="406"/>
      <c r="K20" s="406"/>
      <c r="L20" s="406"/>
      <c r="M20" s="406"/>
      <c r="N20" s="406"/>
      <c r="O20" s="406"/>
      <c r="P20" s="406"/>
      <c r="Q20" s="406"/>
      <c r="R20" s="406"/>
      <c r="S20" s="408"/>
      <c r="T20" s="408"/>
      <c r="U20" s="407"/>
      <c r="V20" s="407"/>
      <c r="W20" s="407"/>
      <c r="X20" s="407"/>
      <c r="Y20" s="407"/>
      <c r="Z20" s="407"/>
      <c r="AA20" s="407"/>
      <c r="AB20" s="407"/>
      <c r="AC20" s="407"/>
      <c r="AD20" s="407"/>
      <c r="AE20" s="407"/>
      <c r="AF20" s="407"/>
      <c r="AG20" s="407"/>
      <c r="AH20" s="407"/>
      <c r="AI20" s="407"/>
      <c r="AJ20" s="407"/>
      <c r="AK20" s="407"/>
      <c r="AL20" s="407"/>
      <c r="AM20" s="32"/>
      <c r="AN20" s="32"/>
      <c r="AO20" s="32"/>
    </row>
    <row r="21" spans="1:55" ht="8.1" customHeight="1" x14ac:dyDescent="0.2">
      <c r="A21" s="131"/>
      <c r="B21" s="131"/>
      <c r="C21" s="131"/>
      <c r="D21" s="131"/>
      <c r="E21" s="131"/>
      <c r="F21" s="131"/>
      <c r="G21" s="131"/>
      <c r="H21" s="131"/>
      <c r="I21" s="131"/>
      <c r="J21" s="131"/>
      <c r="K21" s="131"/>
      <c r="L21" s="131"/>
      <c r="M21" s="131"/>
      <c r="N21" s="131"/>
      <c r="O21" s="131"/>
      <c r="P21" s="131"/>
      <c r="Q21" s="131"/>
      <c r="R21" s="131"/>
      <c r="S21" s="408"/>
      <c r="T21" s="408"/>
      <c r="U21" s="297"/>
      <c r="V21" s="297"/>
      <c r="W21" s="297"/>
      <c r="X21" s="297"/>
      <c r="Y21" s="297"/>
      <c r="Z21" s="297"/>
      <c r="AA21" s="297"/>
      <c r="AB21" s="297"/>
      <c r="AC21" s="297"/>
      <c r="AD21" s="297"/>
      <c r="AE21" s="297"/>
      <c r="AF21" s="297"/>
      <c r="AG21" s="297"/>
      <c r="AH21" s="297"/>
      <c r="AI21" s="297"/>
      <c r="AJ21" s="297"/>
      <c r="AK21" s="297"/>
      <c r="AL21" s="297"/>
      <c r="AM21" s="32"/>
      <c r="AN21" s="32"/>
      <c r="AO21" s="32"/>
    </row>
    <row r="22" spans="1:55" ht="29.25" customHeight="1" x14ac:dyDescent="0.2">
      <c r="A22" s="406" t="s">
        <v>306</v>
      </c>
      <c r="B22" s="406"/>
      <c r="C22" s="406"/>
      <c r="D22" s="406"/>
      <c r="E22" s="406"/>
      <c r="F22" s="406"/>
      <c r="G22" s="406"/>
      <c r="H22" s="406"/>
      <c r="I22" s="406"/>
      <c r="J22" s="406"/>
      <c r="K22" s="406"/>
      <c r="L22" s="406"/>
      <c r="M22" s="406"/>
      <c r="N22" s="406"/>
      <c r="O22" s="406"/>
      <c r="P22" s="406"/>
      <c r="Q22" s="406"/>
      <c r="R22" s="406"/>
      <c r="S22" s="408"/>
      <c r="T22" s="408"/>
      <c r="U22" s="407" t="s">
        <v>307</v>
      </c>
      <c r="V22" s="407"/>
      <c r="W22" s="407"/>
      <c r="X22" s="407"/>
      <c r="Y22" s="407"/>
      <c r="Z22" s="407"/>
      <c r="AA22" s="407"/>
      <c r="AB22" s="407"/>
      <c r="AC22" s="407"/>
      <c r="AD22" s="407"/>
      <c r="AE22" s="407"/>
      <c r="AF22" s="407"/>
      <c r="AG22" s="407"/>
      <c r="AH22" s="407"/>
      <c r="AI22" s="407"/>
      <c r="AJ22" s="407"/>
      <c r="AK22" s="407"/>
      <c r="AL22" s="407"/>
      <c r="AM22" s="32"/>
      <c r="AN22" s="32"/>
      <c r="AO22" s="32"/>
    </row>
    <row r="23" spans="1:55" ht="15" customHeight="1" x14ac:dyDescent="0.2">
      <c r="A23" s="406"/>
      <c r="B23" s="406"/>
      <c r="C23" s="406"/>
      <c r="D23" s="406"/>
      <c r="E23" s="406"/>
      <c r="F23" s="406"/>
      <c r="G23" s="406"/>
      <c r="H23" s="406"/>
      <c r="I23" s="406"/>
      <c r="J23" s="406"/>
      <c r="K23" s="406"/>
      <c r="L23" s="406"/>
      <c r="M23" s="406"/>
      <c r="N23" s="406"/>
      <c r="O23" s="406"/>
      <c r="P23" s="406"/>
      <c r="Q23" s="406"/>
      <c r="R23" s="406"/>
      <c r="S23" s="408"/>
      <c r="T23" s="408"/>
      <c r="U23" s="407"/>
      <c r="V23" s="407"/>
      <c r="W23" s="407"/>
      <c r="X23" s="407"/>
      <c r="Y23" s="407"/>
      <c r="Z23" s="407"/>
      <c r="AA23" s="407"/>
      <c r="AB23" s="407"/>
      <c r="AC23" s="407"/>
      <c r="AD23" s="407"/>
      <c r="AE23" s="407"/>
      <c r="AF23" s="407"/>
      <c r="AG23" s="407"/>
      <c r="AH23" s="407"/>
      <c r="AI23" s="407"/>
      <c r="AJ23" s="407"/>
      <c r="AK23" s="407"/>
      <c r="AL23" s="407"/>
      <c r="AM23" s="32"/>
      <c r="AN23" s="32"/>
      <c r="AO23" s="32"/>
    </row>
    <row r="24" spans="1:55" ht="22.5" customHeight="1" x14ac:dyDescent="0.2">
      <c r="A24" s="406"/>
      <c r="B24" s="406"/>
      <c r="C24" s="406"/>
      <c r="D24" s="406"/>
      <c r="E24" s="406"/>
      <c r="F24" s="406"/>
      <c r="G24" s="406"/>
      <c r="H24" s="406"/>
      <c r="I24" s="406"/>
      <c r="J24" s="406"/>
      <c r="K24" s="406"/>
      <c r="L24" s="406"/>
      <c r="M24" s="406"/>
      <c r="N24" s="406"/>
      <c r="O24" s="406"/>
      <c r="P24" s="406"/>
      <c r="Q24" s="406"/>
      <c r="R24" s="406"/>
      <c r="S24" s="408"/>
      <c r="T24" s="408"/>
      <c r="U24" s="407"/>
      <c r="V24" s="407"/>
      <c r="W24" s="407"/>
      <c r="X24" s="407"/>
      <c r="Y24" s="407"/>
      <c r="Z24" s="407"/>
      <c r="AA24" s="407"/>
      <c r="AB24" s="407"/>
      <c r="AC24" s="407"/>
      <c r="AD24" s="407"/>
      <c r="AE24" s="407"/>
      <c r="AF24" s="407"/>
      <c r="AG24" s="407"/>
      <c r="AH24" s="407"/>
      <c r="AI24" s="407"/>
      <c r="AJ24" s="407"/>
      <c r="AK24" s="407"/>
      <c r="AL24" s="407"/>
      <c r="AM24" s="32"/>
      <c r="AN24" s="32"/>
      <c r="AO24" s="32"/>
    </row>
    <row r="25" spans="1:55" ht="8.1" customHeight="1" x14ac:dyDescent="0.2">
      <c r="A25" s="131"/>
      <c r="B25" s="131"/>
      <c r="C25" s="131"/>
      <c r="D25" s="131"/>
      <c r="E25" s="131"/>
      <c r="F25" s="131"/>
      <c r="G25" s="131"/>
      <c r="H25" s="131"/>
      <c r="I25" s="131"/>
      <c r="J25" s="131"/>
      <c r="K25" s="131"/>
      <c r="L25" s="131"/>
      <c r="M25" s="131"/>
      <c r="N25" s="131"/>
      <c r="O25" s="131"/>
      <c r="P25" s="131"/>
      <c r="Q25" s="131"/>
      <c r="R25" s="131"/>
      <c r="S25" s="408"/>
      <c r="T25" s="408"/>
      <c r="U25" s="297"/>
      <c r="V25" s="297"/>
      <c r="W25" s="297"/>
      <c r="X25" s="297"/>
      <c r="Y25" s="297"/>
      <c r="Z25" s="297"/>
      <c r="AA25" s="297"/>
      <c r="AB25" s="297"/>
      <c r="AC25" s="297"/>
      <c r="AD25" s="297"/>
      <c r="AE25" s="297"/>
      <c r="AF25" s="297"/>
      <c r="AG25" s="297"/>
      <c r="AH25" s="297"/>
      <c r="AI25" s="297"/>
      <c r="AJ25" s="297"/>
      <c r="AK25" s="297"/>
      <c r="AL25" s="297"/>
      <c r="AM25" s="32"/>
      <c r="AN25" s="32"/>
      <c r="AO25" s="32"/>
    </row>
    <row r="26" spans="1:55" ht="15" customHeight="1" x14ac:dyDescent="0.2">
      <c r="A26" s="406" t="s">
        <v>380</v>
      </c>
      <c r="B26" s="406"/>
      <c r="C26" s="406"/>
      <c r="D26" s="406"/>
      <c r="E26" s="406"/>
      <c r="F26" s="406"/>
      <c r="G26" s="406"/>
      <c r="H26" s="406"/>
      <c r="I26" s="406"/>
      <c r="J26" s="406"/>
      <c r="K26" s="406"/>
      <c r="L26" s="406"/>
      <c r="M26" s="406"/>
      <c r="N26" s="406"/>
      <c r="O26" s="406"/>
      <c r="P26" s="406"/>
      <c r="Q26" s="406"/>
      <c r="R26" s="406"/>
      <c r="S26" s="408"/>
      <c r="T26" s="408"/>
      <c r="U26" s="407" t="s">
        <v>369</v>
      </c>
      <c r="V26" s="407"/>
      <c r="W26" s="407"/>
      <c r="X26" s="407"/>
      <c r="Y26" s="407"/>
      <c r="Z26" s="407"/>
      <c r="AA26" s="407"/>
      <c r="AB26" s="407"/>
      <c r="AC26" s="407"/>
      <c r="AD26" s="407"/>
      <c r="AE26" s="407"/>
      <c r="AF26" s="407"/>
      <c r="AG26" s="407"/>
      <c r="AH26" s="407"/>
      <c r="AI26" s="407"/>
      <c r="AJ26" s="407"/>
      <c r="AK26" s="407"/>
      <c r="AL26" s="407"/>
      <c r="AM26" s="32"/>
      <c r="AN26" s="32"/>
      <c r="AO26" s="32"/>
    </row>
    <row r="27" spans="1:55" ht="12.75" customHeight="1" x14ac:dyDescent="0.2">
      <c r="A27" s="406"/>
      <c r="B27" s="406"/>
      <c r="C27" s="406"/>
      <c r="D27" s="406"/>
      <c r="E27" s="406"/>
      <c r="F27" s="406"/>
      <c r="G27" s="406"/>
      <c r="H27" s="406"/>
      <c r="I27" s="406"/>
      <c r="J27" s="406"/>
      <c r="K27" s="406"/>
      <c r="L27" s="406"/>
      <c r="M27" s="406"/>
      <c r="N27" s="406"/>
      <c r="O27" s="406"/>
      <c r="P27" s="406"/>
      <c r="Q27" s="406"/>
      <c r="R27" s="406"/>
      <c r="S27" s="408"/>
      <c r="T27" s="408"/>
      <c r="U27" s="407"/>
      <c r="V27" s="407"/>
      <c r="W27" s="407"/>
      <c r="X27" s="407"/>
      <c r="Y27" s="407"/>
      <c r="Z27" s="407"/>
      <c r="AA27" s="407"/>
      <c r="AB27" s="407"/>
      <c r="AC27" s="407"/>
      <c r="AD27" s="407"/>
      <c r="AE27" s="407"/>
      <c r="AF27" s="407"/>
      <c r="AG27" s="407"/>
      <c r="AH27" s="407"/>
      <c r="AI27" s="407"/>
      <c r="AJ27" s="407"/>
      <c r="AK27" s="407"/>
      <c r="AL27" s="407"/>
      <c r="AM27" s="32"/>
      <c r="AN27" s="32"/>
      <c r="AO27" s="32"/>
    </row>
    <row r="28" spans="1:55" ht="12.75" customHeight="1" x14ac:dyDescent="0.2">
      <c r="A28" s="406"/>
      <c r="B28" s="406"/>
      <c r="C28" s="406"/>
      <c r="D28" s="406"/>
      <c r="E28" s="406"/>
      <c r="F28" s="406"/>
      <c r="G28" s="406"/>
      <c r="H28" s="406"/>
      <c r="I28" s="406"/>
      <c r="J28" s="406"/>
      <c r="K28" s="406"/>
      <c r="L28" s="406"/>
      <c r="M28" s="406"/>
      <c r="N28" s="406"/>
      <c r="O28" s="406"/>
      <c r="P28" s="406"/>
      <c r="Q28" s="406"/>
      <c r="R28" s="406"/>
      <c r="S28" s="408"/>
      <c r="T28" s="408"/>
      <c r="U28" s="407"/>
      <c r="V28" s="407"/>
      <c r="W28" s="407"/>
      <c r="X28" s="407"/>
      <c r="Y28" s="407"/>
      <c r="Z28" s="407"/>
      <c r="AA28" s="407"/>
      <c r="AB28" s="407"/>
      <c r="AC28" s="407"/>
      <c r="AD28" s="407"/>
      <c r="AE28" s="407"/>
      <c r="AF28" s="407"/>
      <c r="AG28" s="407"/>
      <c r="AH28" s="407"/>
      <c r="AI28" s="407"/>
      <c r="AJ28" s="407"/>
      <c r="AK28" s="407"/>
      <c r="AL28" s="407"/>
      <c r="AM28" s="32"/>
      <c r="AN28" s="32"/>
      <c r="AO28" s="32"/>
    </row>
    <row r="29" spans="1:55" ht="34.5" customHeight="1" x14ac:dyDescent="0.2">
      <c r="A29" s="406"/>
      <c r="B29" s="406"/>
      <c r="C29" s="406"/>
      <c r="D29" s="406"/>
      <c r="E29" s="406"/>
      <c r="F29" s="406"/>
      <c r="G29" s="406"/>
      <c r="H29" s="406"/>
      <c r="I29" s="406"/>
      <c r="J29" s="406"/>
      <c r="K29" s="406"/>
      <c r="L29" s="406"/>
      <c r="M29" s="406"/>
      <c r="N29" s="406"/>
      <c r="O29" s="406"/>
      <c r="P29" s="406"/>
      <c r="Q29" s="406"/>
      <c r="R29" s="406"/>
      <c r="S29" s="408"/>
      <c r="T29" s="408"/>
      <c r="U29" s="407"/>
      <c r="V29" s="407"/>
      <c r="W29" s="407"/>
      <c r="X29" s="407"/>
      <c r="Y29" s="407"/>
      <c r="Z29" s="407"/>
      <c r="AA29" s="407"/>
      <c r="AB29" s="407"/>
      <c r="AC29" s="407"/>
      <c r="AD29" s="407"/>
      <c r="AE29" s="407"/>
      <c r="AF29" s="407"/>
      <c r="AG29" s="407"/>
      <c r="AH29" s="407"/>
      <c r="AI29" s="407"/>
      <c r="AJ29" s="407"/>
      <c r="AK29" s="407"/>
      <c r="AL29" s="407"/>
      <c r="AM29" s="32"/>
      <c r="AN29" s="32"/>
      <c r="AO29" s="32"/>
    </row>
    <row r="30" spans="1:55" ht="15" customHeight="1" x14ac:dyDescent="0.2">
      <c r="A30" s="409"/>
      <c r="B30" s="409"/>
      <c r="C30" s="409"/>
      <c r="D30" s="409"/>
      <c r="E30" s="409"/>
      <c r="F30" s="409"/>
      <c r="G30" s="409"/>
      <c r="H30" s="409"/>
      <c r="I30" s="409"/>
      <c r="J30" s="409"/>
      <c r="K30" s="409"/>
      <c r="L30" s="409"/>
      <c r="M30" s="409"/>
      <c r="N30" s="409"/>
      <c r="O30" s="409"/>
      <c r="P30" s="409"/>
      <c r="Q30" s="409"/>
      <c r="R30" s="409"/>
      <c r="S30" s="408"/>
      <c r="T30" s="408"/>
      <c r="U30" s="410"/>
      <c r="V30" s="410"/>
      <c r="W30" s="410"/>
      <c r="X30" s="410"/>
      <c r="Y30" s="410"/>
      <c r="Z30" s="410"/>
      <c r="AA30" s="410"/>
      <c r="AB30" s="410"/>
      <c r="AC30" s="410"/>
      <c r="AD30" s="410"/>
      <c r="AE30" s="410"/>
      <c r="AF30" s="410"/>
      <c r="AG30" s="410"/>
      <c r="AH30" s="410"/>
      <c r="AI30" s="410"/>
      <c r="AJ30" s="410"/>
      <c r="AK30" s="410"/>
      <c r="AL30" s="410"/>
      <c r="AM30" s="105"/>
      <c r="AN30" s="105"/>
      <c r="AO30" s="105"/>
      <c r="AP30" s="105"/>
      <c r="AQ30" s="105"/>
      <c r="AR30" s="105"/>
      <c r="AS30" s="105"/>
      <c r="AT30" s="105"/>
      <c r="AU30" s="105"/>
      <c r="AV30" s="105"/>
      <c r="AW30" s="105"/>
      <c r="AX30" s="105"/>
      <c r="AY30" s="105"/>
      <c r="AZ30" s="105"/>
      <c r="BA30" s="105"/>
      <c r="BB30" s="105"/>
      <c r="BC30" s="105"/>
    </row>
    <row r="31" spans="1:55" ht="14.25" customHeight="1" x14ac:dyDescent="0.2">
      <c r="A31" s="102"/>
      <c r="B31" s="102"/>
      <c r="C31" s="102"/>
      <c r="D31" s="102"/>
      <c r="E31" s="102"/>
      <c r="F31" s="102"/>
      <c r="G31" s="102"/>
      <c r="H31" s="102"/>
      <c r="I31" s="102"/>
      <c r="J31" s="102"/>
      <c r="K31" s="102"/>
      <c r="L31" s="102"/>
      <c r="M31" s="102"/>
      <c r="N31" s="102"/>
      <c r="O31" s="102"/>
      <c r="P31" s="102"/>
      <c r="Q31" s="102"/>
      <c r="R31" s="102"/>
      <c r="S31" s="408"/>
      <c r="T31" s="408"/>
      <c r="U31" s="99"/>
      <c r="V31" s="99"/>
      <c r="W31" s="99"/>
      <c r="X31" s="99"/>
      <c r="Y31" s="99"/>
      <c r="Z31" s="99"/>
      <c r="AA31" s="99"/>
      <c r="AB31" s="99"/>
      <c r="AC31" s="99"/>
      <c r="AD31" s="99"/>
      <c r="AE31" s="99"/>
      <c r="AF31" s="99"/>
      <c r="AG31" s="99"/>
      <c r="AH31" s="99"/>
      <c r="AI31" s="99"/>
      <c r="AJ31" s="99"/>
      <c r="AK31" s="99"/>
      <c r="AL31" s="99"/>
      <c r="AM31" s="32"/>
      <c r="AN31" s="32"/>
      <c r="AO31" s="32"/>
    </row>
    <row r="32" spans="1:55" ht="14.25" customHeight="1" x14ac:dyDescent="0.2">
      <c r="A32" s="102"/>
      <c r="B32" s="102"/>
      <c r="C32" s="102"/>
      <c r="D32" s="102"/>
      <c r="E32" s="102"/>
      <c r="F32" s="102"/>
      <c r="G32" s="102"/>
      <c r="H32" s="102"/>
      <c r="I32" s="102"/>
      <c r="J32" s="102"/>
      <c r="K32" s="102"/>
      <c r="L32" s="102"/>
      <c r="M32" s="102"/>
      <c r="N32" s="102"/>
      <c r="O32" s="102"/>
      <c r="P32" s="102"/>
      <c r="Q32" s="102"/>
      <c r="R32" s="102"/>
      <c r="S32" s="408"/>
      <c r="T32" s="408"/>
      <c r="U32" s="99"/>
      <c r="V32" s="99"/>
      <c r="W32" s="99"/>
      <c r="X32" s="99"/>
      <c r="Y32" s="99"/>
      <c r="Z32" s="99"/>
      <c r="AA32" s="99"/>
      <c r="AB32" s="99"/>
      <c r="AC32" s="99"/>
      <c r="AD32" s="99"/>
      <c r="AE32" s="99"/>
      <c r="AF32" s="99"/>
      <c r="AG32" s="99"/>
      <c r="AH32" s="99"/>
      <c r="AI32" s="99"/>
      <c r="AJ32" s="99"/>
      <c r="AK32" s="99"/>
      <c r="AL32" s="99"/>
      <c r="AM32" s="32"/>
      <c r="AN32" s="32"/>
      <c r="AO32" s="32"/>
    </row>
    <row r="33" spans="1:41" ht="15.75" customHeight="1" x14ac:dyDescent="0.2">
      <c r="A33" s="102"/>
      <c r="B33" s="102"/>
      <c r="C33" s="103"/>
      <c r="D33" s="103"/>
      <c r="E33" s="103"/>
      <c r="F33" s="103"/>
      <c r="G33" s="411" t="s">
        <v>176</v>
      </c>
      <c r="H33" s="411"/>
      <c r="I33" s="411"/>
      <c r="J33" s="411"/>
      <c r="K33" s="411"/>
      <c r="L33" s="411"/>
      <c r="M33" s="411"/>
      <c r="N33" s="411"/>
      <c r="O33" s="411"/>
      <c r="P33" s="411"/>
      <c r="Q33" s="411"/>
      <c r="R33" s="102"/>
      <c r="S33" s="408"/>
      <c r="T33" s="408"/>
      <c r="U33" s="99"/>
      <c r="V33" s="412" t="s">
        <v>234</v>
      </c>
      <c r="W33" s="412"/>
      <c r="X33" s="412"/>
      <c r="Y33" s="412"/>
      <c r="Z33" s="412"/>
      <c r="AA33" s="412"/>
      <c r="AB33" s="412"/>
      <c r="AC33" s="412"/>
      <c r="AD33" s="412"/>
      <c r="AE33" s="412"/>
      <c r="AF33" s="412"/>
      <c r="AG33" s="412"/>
      <c r="AH33" s="104"/>
      <c r="AI33" s="104"/>
      <c r="AJ33" s="104"/>
      <c r="AK33" s="99"/>
      <c r="AL33" s="99"/>
      <c r="AM33" s="32"/>
      <c r="AN33" s="32"/>
      <c r="AO33" s="32"/>
    </row>
    <row r="34" spans="1:41" ht="15.75" customHeight="1" x14ac:dyDescent="0.2">
      <c r="A34" s="102"/>
      <c r="B34" s="102"/>
      <c r="C34" s="103"/>
      <c r="D34" s="103"/>
      <c r="E34" s="103"/>
      <c r="F34" s="103"/>
      <c r="G34" s="411" t="s">
        <v>364</v>
      </c>
      <c r="H34" s="411"/>
      <c r="I34" s="411"/>
      <c r="J34" s="411"/>
      <c r="K34" s="411"/>
      <c r="L34" s="411"/>
      <c r="M34" s="411"/>
      <c r="N34" s="411"/>
      <c r="O34" s="411"/>
      <c r="P34" s="411"/>
      <c r="Q34" s="411"/>
      <c r="R34" s="102"/>
      <c r="S34" s="408"/>
      <c r="T34" s="408"/>
      <c r="U34" s="99"/>
      <c r="V34" s="412" t="s">
        <v>365</v>
      </c>
      <c r="W34" s="412"/>
      <c r="X34" s="412"/>
      <c r="Y34" s="412"/>
      <c r="Z34" s="412"/>
      <c r="AA34" s="412"/>
      <c r="AB34" s="412"/>
      <c r="AC34" s="412"/>
      <c r="AD34" s="412"/>
      <c r="AE34" s="412"/>
      <c r="AF34" s="412"/>
      <c r="AG34" s="412"/>
      <c r="AH34" s="104"/>
      <c r="AI34" s="104"/>
      <c r="AJ34" s="104"/>
      <c r="AK34" s="99"/>
      <c r="AL34" s="99"/>
      <c r="AM34" s="32"/>
      <c r="AN34" s="32"/>
      <c r="AO34" s="32"/>
    </row>
    <row r="35" spans="1:41" ht="14.25" x14ac:dyDescent="0.2">
      <c r="A35" s="97"/>
      <c r="B35" s="97"/>
      <c r="C35" s="97"/>
      <c r="D35" s="97"/>
      <c r="E35" s="97"/>
      <c r="F35" s="97"/>
      <c r="G35" s="97"/>
      <c r="H35" s="97"/>
      <c r="I35" s="97"/>
      <c r="J35" s="97"/>
      <c r="K35" s="97"/>
      <c r="L35" s="97"/>
      <c r="M35" s="97"/>
      <c r="N35" s="97"/>
      <c r="O35" s="97"/>
      <c r="P35" s="97"/>
      <c r="Q35" s="97"/>
      <c r="R35" s="97"/>
      <c r="S35" s="408"/>
      <c r="T35" s="408"/>
      <c r="U35" s="99"/>
      <c r="V35" s="412"/>
      <c r="W35" s="412"/>
      <c r="X35" s="412"/>
      <c r="Y35" s="412"/>
      <c r="Z35" s="412"/>
      <c r="AA35" s="412"/>
      <c r="AB35" s="412"/>
      <c r="AC35" s="412"/>
      <c r="AD35" s="412"/>
      <c r="AE35" s="412"/>
      <c r="AF35" s="412"/>
      <c r="AG35" s="412"/>
      <c r="AH35" s="104"/>
      <c r="AI35" s="104"/>
      <c r="AJ35" s="104"/>
      <c r="AK35" s="99"/>
      <c r="AL35" s="99"/>
      <c r="AM35" s="32"/>
      <c r="AN35" s="32"/>
      <c r="AO35" s="32"/>
    </row>
    <row r="36" spans="1:41" ht="14.25" x14ac:dyDescent="0.2">
      <c r="A36" s="97"/>
      <c r="B36" s="97"/>
      <c r="C36" s="97"/>
      <c r="D36" s="97"/>
      <c r="E36" s="97"/>
      <c r="F36" s="97"/>
      <c r="G36" s="97"/>
      <c r="H36" s="97"/>
      <c r="I36" s="97"/>
      <c r="J36" s="97"/>
      <c r="K36" s="97"/>
      <c r="L36" s="97"/>
      <c r="M36" s="97"/>
      <c r="N36" s="97"/>
      <c r="O36" s="97"/>
      <c r="P36" s="97"/>
      <c r="Q36" s="97"/>
      <c r="R36" s="97"/>
      <c r="S36" s="106"/>
      <c r="T36" s="106"/>
      <c r="U36" s="99"/>
      <c r="V36" s="99"/>
      <c r="W36" s="99"/>
      <c r="X36" s="99"/>
      <c r="Y36" s="99"/>
      <c r="Z36" s="99"/>
      <c r="AA36" s="99"/>
      <c r="AB36" s="99"/>
      <c r="AC36" s="99"/>
      <c r="AD36" s="99"/>
      <c r="AE36" s="99"/>
      <c r="AF36" s="99"/>
      <c r="AG36" s="99"/>
      <c r="AH36" s="99"/>
      <c r="AI36" s="99"/>
      <c r="AJ36" s="99"/>
      <c r="AK36" s="99"/>
      <c r="AL36" s="99"/>
    </row>
    <row r="37" spans="1:41" ht="14.25" x14ac:dyDescent="0.2">
      <c r="A37" s="97"/>
      <c r="B37" s="97"/>
      <c r="C37" s="97"/>
      <c r="D37" s="97"/>
      <c r="E37" s="97"/>
      <c r="F37" s="97"/>
      <c r="G37" s="97"/>
      <c r="H37" s="97"/>
      <c r="I37" s="97"/>
      <c r="J37" s="97"/>
      <c r="K37" s="97"/>
      <c r="L37" s="97"/>
      <c r="M37" s="97"/>
      <c r="N37" s="97"/>
      <c r="O37" s="97"/>
      <c r="P37" s="97"/>
      <c r="Q37" s="97"/>
      <c r="R37" s="97"/>
      <c r="S37" s="106"/>
      <c r="T37" s="106"/>
      <c r="U37" s="99"/>
      <c r="V37" s="99"/>
      <c r="W37" s="99"/>
      <c r="X37" s="99"/>
      <c r="Y37" s="99"/>
      <c r="Z37" s="99"/>
      <c r="AA37" s="99"/>
      <c r="AB37" s="99"/>
      <c r="AC37" s="99"/>
      <c r="AD37" s="99"/>
      <c r="AE37" s="99"/>
      <c r="AF37" s="99"/>
      <c r="AG37" s="99"/>
      <c r="AH37" s="99"/>
      <c r="AI37" s="99"/>
      <c r="AJ37" s="99"/>
      <c r="AK37" s="99"/>
      <c r="AL37" s="99"/>
    </row>
    <row r="38" spans="1:41" ht="14.25" x14ac:dyDescent="0.2">
      <c r="A38" s="97"/>
      <c r="B38" s="97"/>
      <c r="C38" s="97"/>
      <c r="D38" s="97"/>
      <c r="E38" s="97"/>
      <c r="F38" s="97"/>
      <c r="G38" s="97"/>
      <c r="H38" s="97"/>
      <c r="I38" s="97"/>
      <c r="J38" s="97"/>
      <c r="K38" s="97"/>
      <c r="L38" s="97"/>
      <c r="M38" s="97"/>
      <c r="N38" s="97"/>
      <c r="O38" s="97"/>
      <c r="P38" s="97"/>
      <c r="Q38" s="97"/>
      <c r="R38" s="97"/>
      <c r="S38" s="106"/>
      <c r="T38" s="106"/>
      <c r="U38" s="99"/>
      <c r="V38" s="99"/>
      <c r="W38" s="99"/>
      <c r="X38" s="99"/>
      <c r="Y38" s="99"/>
      <c r="Z38" s="99"/>
      <c r="AA38" s="99"/>
      <c r="AB38" s="99"/>
      <c r="AC38" s="99"/>
      <c r="AD38" s="99"/>
      <c r="AE38" s="99"/>
      <c r="AF38" s="99"/>
      <c r="AG38" s="99"/>
      <c r="AH38" s="99"/>
      <c r="AI38" s="99"/>
      <c r="AJ38" s="99"/>
      <c r="AK38" s="99"/>
      <c r="AL38" s="99"/>
    </row>
    <row r="39" spans="1:41" ht="14.25" x14ac:dyDescent="0.2">
      <c r="A39" s="97"/>
      <c r="B39" s="97"/>
      <c r="C39" s="97"/>
      <c r="D39" s="97"/>
      <c r="E39" s="97"/>
      <c r="F39" s="97"/>
      <c r="G39" s="97"/>
      <c r="H39" s="97"/>
      <c r="I39" s="97"/>
      <c r="J39" s="97"/>
      <c r="K39" s="97"/>
      <c r="L39" s="97"/>
      <c r="M39" s="97"/>
      <c r="N39" s="97"/>
      <c r="O39" s="97"/>
      <c r="P39" s="97"/>
      <c r="Q39" s="97"/>
      <c r="R39" s="97"/>
      <c r="S39" s="106"/>
      <c r="T39" s="106"/>
      <c r="U39" s="99"/>
      <c r="V39" s="99"/>
      <c r="W39" s="99"/>
      <c r="X39" s="99"/>
      <c r="Y39" s="99"/>
      <c r="Z39" s="99"/>
      <c r="AA39" s="99"/>
      <c r="AB39" s="99"/>
      <c r="AC39" s="99"/>
      <c r="AD39" s="99"/>
      <c r="AE39" s="99"/>
      <c r="AF39" s="99"/>
      <c r="AG39" s="99"/>
      <c r="AH39" s="99"/>
      <c r="AI39" s="99"/>
      <c r="AJ39" s="99"/>
      <c r="AK39" s="99"/>
      <c r="AL39" s="99"/>
    </row>
    <row r="40" spans="1:41" ht="14.25" x14ac:dyDescent="0.2">
      <c r="A40" s="97"/>
      <c r="B40" s="97"/>
      <c r="C40" s="97"/>
      <c r="D40" s="97"/>
      <c r="E40" s="97"/>
      <c r="F40" s="97"/>
      <c r="G40" s="97"/>
      <c r="H40" s="97"/>
      <c r="I40" s="97"/>
      <c r="J40" s="97"/>
      <c r="K40" s="97"/>
      <c r="L40" s="97"/>
      <c r="M40" s="97"/>
      <c r="N40" s="97"/>
      <c r="O40" s="97"/>
      <c r="P40" s="97"/>
      <c r="Q40" s="97"/>
      <c r="R40" s="97"/>
      <c r="S40" s="106"/>
      <c r="T40" s="106"/>
      <c r="U40" s="99"/>
      <c r="V40" s="99"/>
      <c r="W40" s="99"/>
      <c r="X40" s="99"/>
      <c r="Y40" s="99"/>
      <c r="Z40" s="99"/>
      <c r="AA40" s="99"/>
      <c r="AB40" s="99"/>
      <c r="AC40" s="99"/>
      <c r="AD40" s="99"/>
      <c r="AE40" s="99"/>
      <c r="AF40" s="99"/>
      <c r="AG40" s="99"/>
      <c r="AH40" s="99"/>
      <c r="AI40" s="99"/>
      <c r="AJ40" s="99"/>
      <c r="AK40" s="99"/>
      <c r="AL40" s="99"/>
    </row>
    <row r="41" spans="1:41" ht="14.25" x14ac:dyDescent="0.2">
      <c r="A41" s="97"/>
      <c r="B41" s="97"/>
      <c r="C41" s="97"/>
      <c r="D41" s="97"/>
      <c r="E41" s="97"/>
      <c r="F41" s="97"/>
      <c r="G41" s="97"/>
      <c r="H41" s="97"/>
      <c r="I41" s="97"/>
      <c r="J41" s="97"/>
      <c r="K41" s="97"/>
      <c r="L41" s="97"/>
      <c r="M41" s="97"/>
      <c r="N41" s="97"/>
      <c r="O41" s="97"/>
      <c r="P41" s="97"/>
      <c r="Q41" s="97"/>
      <c r="R41" s="97"/>
      <c r="S41" s="106"/>
      <c r="T41" s="106"/>
      <c r="U41" s="99"/>
      <c r="V41" s="99"/>
      <c r="W41" s="99"/>
      <c r="X41" s="99"/>
      <c r="Y41" s="99"/>
      <c r="Z41" s="99"/>
      <c r="AA41" s="99"/>
      <c r="AB41" s="99"/>
      <c r="AC41" s="99"/>
      <c r="AD41" s="99"/>
      <c r="AE41" s="99"/>
      <c r="AF41" s="99"/>
      <c r="AG41" s="99"/>
      <c r="AH41" s="99"/>
      <c r="AI41" s="99"/>
      <c r="AJ41" s="99"/>
      <c r="AK41" s="99"/>
      <c r="AL41" s="99"/>
    </row>
    <row r="42" spans="1:41" ht="14.25" x14ac:dyDescent="0.2">
      <c r="A42" s="97"/>
      <c r="B42" s="97"/>
      <c r="C42" s="97"/>
      <c r="D42" s="97"/>
      <c r="E42" s="97"/>
      <c r="F42" s="97"/>
      <c r="G42" s="97"/>
      <c r="H42" s="97"/>
      <c r="I42" s="97"/>
      <c r="J42" s="97"/>
      <c r="K42" s="97"/>
      <c r="L42" s="97"/>
      <c r="M42" s="97"/>
      <c r="N42" s="97"/>
      <c r="O42" s="97"/>
      <c r="P42" s="97"/>
      <c r="Q42" s="97"/>
      <c r="R42" s="97"/>
      <c r="S42" s="106"/>
      <c r="T42" s="106"/>
      <c r="U42" s="99"/>
      <c r="V42" s="99"/>
      <c r="W42" s="99"/>
      <c r="X42" s="99"/>
      <c r="Y42" s="99"/>
      <c r="Z42" s="99"/>
      <c r="AA42" s="99"/>
      <c r="AB42" s="99"/>
      <c r="AC42" s="99"/>
      <c r="AD42" s="99"/>
      <c r="AE42" s="99"/>
      <c r="AF42" s="99"/>
      <c r="AG42" s="99"/>
      <c r="AH42" s="99"/>
      <c r="AI42" s="99"/>
      <c r="AJ42" s="99"/>
      <c r="AK42" s="99"/>
      <c r="AL42" s="99"/>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7"/>
  <sheetViews>
    <sheetView rightToLeft="1" view="pageBreakPreview" topLeftCell="A7" zoomScale="110" zoomScaleSheetLayoutView="110" zoomScalePageLayoutView="85" workbookViewId="0">
      <selection activeCell="AT19" sqref="AT19"/>
    </sheetView>
  </sheetViews>
  <sheetFormatPr defaultColWidth="9.140625" defaultRowHeight="12.75" x14ac:dyDescent="0.2"/>
  <cols>
    <col min="1" max="1" width="20.7109375" style="18" customWidth="1"/>
    <col min="2" max="10" width="10.28515625" style="18" customWidth="1"/>
    <col min="11" max="11" width="20.7109375" style="18" customWidth="1"/>
    <col min="12" max="12" width="11.85546875" style="18" bestFit="1" customWidth="1"/>
    <col min="13" max="16384" width="9.140625" style="18"/>
  </cols>
  <sheetData>
    <row r="1" spans="1:16" s="2" customFormat="1" ht="18.75" customHeight="1" x14ac:dyDescent="0.2"/>
    <row r="2" spans="1:16" s="1" customFormat="1" ht="20.25" customHeight="1" x14ac:dyDescent="0.25">
      <c r="A2" s="442" t="s">
        <v>319</v>
      </c>
      <c r="B2" s="442"/>
      <c r="C2" s="442"/>
      <c r="D2" s="442"/>
      <c r="E2" s="442"/>
      <c r="F2" s="442"/>
      <c r="G2" s="442"/>
      <c r="H2" s="442"/>
      <c r="I2" s="442"/>
      <c r="J2" s="442"/>
      <c r="K2" s="442"/>
    </row>
    <row r="3" spans="1:16" s="1" customFormat="1" ht="21" customHeight="1" x14ac:dyDescent="0.2">
      <c r="A3" s="443" t="s">
        <v>347</v>
      </c>
      <c r="B3" s="443"/>
      <c r="C3" s="443"/>
      <c r="D3" s="443"/>
      <c r="E3" s="443"/>
      <c r="F3" s="443"/>
      <c r="G3" s="443"/>
      <c r="H3" s="443"/>
      <c r="I3" s="443"/>
      <c r="J3" s="443"/>
      <c r="K3" s="443"/>
    </row>
    <row r="4" spans="1:16" s="1" customFormat="1" ht="20.25" customHeight="1" x14ac:dyDescent="0.25">
      <c r="A4" s="444" t="s">
        <v>423</v>
      </c>
      <c r="B4" s="444"/>
      <c r="C4" s="444"/>
      <c r="D4" s="444"/>
      <c r="E4" s="444"/>
      <c r="F4" s="444"/>
      <c r="G4" s="444"/>
      <c r="H4" s="444"/>
      <c r="I4" s="444"/>
      <c r="J4" s="444"/>
      <c r="K4" s="444"/>
    </row>
    <row r="5" spans="1:16" s="1" customFormat="1" ht="20.25" customHeight="1" x14ac:dyDescent="0.2">
      <c r="A5" s="445" t="s">
        <v>424</v>
      </c>
      <c r="B5" s="445"/>
      <c r="C5" s="445"/>
      <c r="D5" s="445"/>
      <c r="E5" s="445"/>
      <c r="F5" s="445"/>
      <c r="G5" s="445"/>
      <c r="H5" s="445"/>
      <c r="I5" s="445"/>
      <c r="J5" s="445"/>
      <c r="K5" s="445"/>
    </row>
    <row r="6" spans="1:16" s="1" customFormat="1" ht="20.25" customHeight="1" x14ac:dyDescent="0.2">
      <c r="A6" s="141"/>
      <c r="B6" s="141"/>
      <c r="C6" s="141"/>
      <c r="D6" s="141"/>
      <c r="E6" s="141"/>
    </row>
    <row r="7" spans="1:16" s="9" customFormat="1" ht="21" customHeight="1" x14ac:dyDescent="0.2">
      <c r="A7" s="35" t="s">
        <v>260</v>
      </c>
      <c r="B7" s="10"/>
      <c r="C7" s="8"/>
      <c r="D7" s="8"/>
      <c r="E7" s="13"/>
      <c r="K7" s="13" t="s">
        <v>261</v>
      </c>
    </row>
    <row r="8" spans="1:16" s="17" customFormat="1" ht="33" customHeight="1" x14ac:dyDescent="0.2">
      <c r="A8" s="473" t="s">
        <v>118</v>
      </c>
      <c r="B8" s="560" t="s">
        <v>110</v>
      </c>
      <c r="C8" s="561"/>
      <c r="D8" s="562"/>
      <c r="E8" s="560" t="s">
        <v>111</v>
      </c>
      <c r="F8" s="561"/>
      <c r="G8" s="562"/>
      <c r="H8" s="563" t="s">
        <v>75</v>
      </c>
      <c r="I8" s="564"/>
      <c r="J8" s="565"/>
      <c r="K8" s="566" t="s">
        <v>117</v>
      </c>
      <c r="L8" s="16"/>
    </row>
    <row r="9" spans="1:16" ht="24.95" customHeight="1" x14ac:dyDescent="0.2">
      <c r="A9" s="474"/>
      <c r="B9" s="19" t="s">
        <v>15</v>
      </c>
      <c r="C9" s="19" t="s">
        <v>17</v>
      </c>
      <c r="D9" s="39" t="s">
        <v>7</v>
      </c>
      <c r="E9" s="19" t="s">
        <v>15</v>
      </c>
      <c r="F9" s="19" t="s">
        <v>17</v>
      </c>
      <c r="G9" s="39" t="s">
        <v>7</v>
      </c>
      <c r="H9" s="159" t="s">
        <v>15</v>
      </c>
      <c r="I9" s="159" t="s">
        <v>17</v>
      </c>
      <c r="J9" s="159" t="s">
        <v>7</v>
      </c>
      <c r="K9" s="567"/>
      <c r="L9" s="8"/>
    </row>
    <row r="10" spans="1:16" ht="24.95" customHeight="1" x14ac:dyDescent="0.2">
      <c r="A10" s="475"/>
      <c r="B10" s="156" t="s">
        <v>16</v>
      </c>
      <c r="C10" s="156" t="s">
        <v>18</v>
      </c>
      <c r="D10" s="157" t="s">
        <v>8</v>
      </c>
      <c r="E10" s="156" t="s">
        <v>16</v>
      </c>
      <c r="F10" s="156" t="s">
        <v>18</v>
      </c>
      <c r="G10" s="157" t="s">
        <v>8</v>
      </c>
      <c r="H10" s="158" t="s">
        <v>16</v>
      </c>
      <c r="I10" s="158" t="s">
        <v>18</v>
      </c>
      <c r="J10" s="158" t="s">
        <v>8</v>
      </c>
      <c r="K10" s="568"/>
      <c r="L10" s="8"/>
    </row>
    <row r="11" spans="1:16" ht="27" customHeight="1" x14ac:dyDescent="0.2">
      <c r="A11" s="168" t="s">
        <v>23</v>
      </c>
      <c r="B11" s="269">
        <v>21513</v>
      </c>
      <c r="C11" s="269">
        <v>27551</v>
      </c>
      <c r="D11" s="270">
        <f>B11+C11</f>
        <v>49064</v>
      </c>
      <c r="E11" s="269">
        <v>41301</v>
      </c>
      <c r="F11" s="269">
        <v>52975</v>
      </c>
      <c r="G11" s="270">
        <f>E11+F11</f>
        <v>94276</v>
      </c>
      <c r="H11" s="271">
        <f>B11+E11</f>
        <v>62814</v>
      </c>
      <c r="I11" s="272">
        <f>C11+F11</f>
        <v>80526</v>
      </c>
      <c r="J11" s="272">
        <f>D11+G11</f>
        <v>143340</v>
      </c>
      <c r="K11" s="171" t="s">
        <v>23</v>
      </c>
      <c r="L11" s="8"/>
      <c r="M11" s="355"/>
      <c r="N11" s="355"/>
      <c r="O11" s="355"/>
      <c r="P11" s="355"/>
    </row>
    <row r="12" spans="1:16" ht="27" customHeight="1" x14ac:dyDescent="0.2">
      <c r="A12" s="169" t="s">
        <v>24</v>
      </c>
      <c r="B12" s="273">
        <v>1440</v>
      </c>
      <c r="C12" s="273">
        <v>8962</v>
      </c>
      <c r="D12" s="275">
        <f t="shared" ref="D12:D15" si="0">B12+C12</f>
        <v>10402</v>
      </c>
      <c r="E12" s="273">
        <v>119</v>
      </c>
      <c r="F12" s="273">
        <v>25484</v>
      </c>
      <c r="G12" s="275">
        <f t="shared" ref="G12:G16" si="1">E12+F12</f>
        <v>25603</v>
      </c>
      <c r="H12" s="276">
        <f t="shared" ref="H12:H15" si="2">B12+E12</f>
        <v>1559</v>
      </c>
      <c r="I12" s="277">
        <f t="shared" ref="I12:I15" si="3">C12+F12</f>
        <v>34446</v>
      </c>
      <c r="J12" s="277">
        <f t="shared" ref="J12:J15" si="4">D12+G12</f>
        <v>36005</v>
      </c>
      <c r="K12" s="172" t="s">
        <v>24</v>
      </c>
      <c r="L12" s="8"/>
      <c r="M12" s="355"/>
      <c r="N12" s="355"/>
      <c r="O12" s="355"/>
      <c r="P12" s="355"/>
    </row>
    <row r="13" spans="1:16" ht="27" customHeight="1" x14ac:dyDescent="0.2">
      <c r="A13" s="169" t="s">
        <v>25</v>
      </c>
      <c r="B13" s="273">
        <v>537</v>
      </c>
      <c r="C13" s="273">
        <v>5263</v>
      </c>
      <c r="D13" s="275">
        <f t="shared" si="0"/>
        <v>5800</v>
      </c>
      <c r="E13" s="273">
        <v>297</v>
      </c>
      <c r="F13" s="273">
        <v>35128</v>
      </c>
      <c r="G13" s="275">
        <f t="shared" si="1"/>
        <v>35425</v>
      </c>
      <c r="H13" s="276">
        <f t="shared" si="2"/>
        <v>834</v>
      </c>
      <c r="I13" s="277">
        <f t="shared" si="3"/>
        <v>40391</v>
      </c>
      <c r="J13" s="277">
        <f t="shared" si="4"/>
        <v>41225</v>
      </c>
      <c r="K13" s="172" t="s">
        <v>25</v>
      </c>
      <c r="L13" s="8"/>
      <c r="M13" s="355"/>
      <c r="N13" s="355"/>
      <c r="O13" s="355"/>
      <c r="P13" s="355"/>
    </row>
    <row r="14" spans="1:16" ht="27" customHeight="1" x14ac:dyDescent="0.2">
      <c r="A14" s="169" t="s">
        <v>26</v>
      </c>
      <c r="B14" s="273">
        <v>1843</v>
      </c>
      <c r="C14" s="273">
        <v>7120</v>
      </c>
      <c r="D14" s="275">
        <f t="shared" si="0"/>
        <v>8963</v>
      </c>
      <c r="E14" s="273">
        <v>358</v>
      </c>
      <c r="F14" s="273">
        <v>21012</v>
      </c>
      <c r="G14" s="275">
        <f t="shared" si="1"/>
        <v>21370</v>
      </c>
      <c r="H14" s="276">
        <f t="shared" si="2"/>
        <v>2201</v>
      </c>
      <c r="I14" s="277">
        <f t="shared" si="3"/>
        <v>28132</v>
      </c>
      <c r="J14" s="277">
        <f t="shared" si="4"/>
        <v>30333</v>
      </c>
      <c r="K14" s="172" t="s">
        <v>26</v>
      </c>
      <c r="L14" s="8"/>
      <c r="M14" s="355"/>
      <c r="N14" s="355"/>
      <c r="O14" s="355"/>
      <c r="P14" s="355"/>
    </row>
    <row r="15" spans="1:16" ht="27" customHeight="1" x14ac:dyDescent="0.2">
      <c r="A15" s="170" t="s">
        <v>140</v>
      </c>
      <c r="B15" s="278">
        <f>5232+6733</f>
        <v>11965</v>
      </c>
      <c r="C15" s="278">
        <f>10120+6047</f>
        <v>16167</v>
      </c>
      <c r="D15" s="279">
        <f t="shared" si="0"/>
        <v>28132</v>
      </c>
      <c r="E15" s="278">
        <f>0+2938</f>
        <v>2938</v>
      </c>
      <c r="F15" s="278">
        <f>11116+6737</f>
        <v>17853</v>
      </c>
      <c r="G15" s="279">
        <f t="shared" si="1"/>
        <v>20791</v>
      </c>
      <c r="H15" s="280">
        <f t="shared" si="2"/>
        <v>14903</v>
      </c>
      <c r="I15" s="281">
        <f t="shared" si="3"/>
        <v>34020</v>
      </c>
      <c r="J15" s="281">
        <f t="shared" si="4"/>
        <v>48923</v>
      </c>
      <c r="K15" s="173" t="s">
        <v>140</v>
      </c>
      <c r="L15" s="8"/>
      <c r="M15" s="355"/>
      <c r="N15" s="355"/>
      <c r="O15" s="355"/>
      <c r="P15" s="355"/>
    </row>
    <row r="16" spans="1:16" ht="27" customHeight="1" x14ac:dyDescent="0.2">
      <c r="A16" s="37" t="s">
        <v>7</v>
      </c>
      <c r="B16" s="232">
        <f>SUM(B11:B15)</f>
        <v>37298</v>
      </c>
      <c r="C16" s="232">
        <f>SUM(C11:C15)</f>
        <v>65063</v>
      </c>
      <c r="D16" s="232">
        <f>B16+C16</f>
        <v>102361</v>
      </c>
      <c r="E16" s="232">
        <f>SUM(E11:E15)</f>
        <v>45013</v>
      </c>
      <c r="F16" s="232">
        <f>SUM(F11:F15)</f>
        <v>152452</v>
      </c>
      <c r="G16" s="232">
        <f t="shared" si="1"/>
        <v>197465</v>
      </c>
      <c r="H16" s="232">
        <f t="shared" ref="H16" si="5">B16+E16</f>
        <v>82311</v>
      </c>
      <c r="I16" s="232">
        <f t="shared" ref="I16" si="6">C16+F16</f>
        <v>217515</v>
      </c>
      <c r="J16" s="232">
        <f t="shared" ref="J16" si="7">D16+G16</f>
        <v>299826</v>
      </c>
      <c r="K16" s="146" t="s">
        <v>8</v>
      </c>
      <c r="L16" s="8"/>
    </row>
    <row r="27" spans="11:11" x14ac:dyDescent="0.2">
      <c r="K27" s="80"/>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S28"/>
  <sheetViews>
    <sheetView rightToLeft="1" view="pageBreakPreview" zoomScale="130" zoomScaleSheetLayoutView="130" zoomScalePageLayoutView="85" workbookViewId="0">
      <selection activeCell="P5" sqref="P5"/>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3" t="s">
        <v>320</v>
      </c>
      <c r="B2" s="463"/>
      <c r="C2" s="463"/>
      <c r="D2" s="463"/>
      <c r="E2" s="463"/>
      <c r="F2" s="463"/>
      <c r="G2" s="463"/>
      <c r="H2" s="463"/>
      <c r="I2" s="463"/>
      <c r="J2" s="463"/>
      <c r="K2" s="463"/>
      <c r="L2" s="463"/>
      <c r="M2" s="463"/>
      <c r="N2" s="463"/>
      <c r="O2" s="463"/>
    </row>
    <row r="3" spans="1:19" s="1" customFormat="1" ht="21" customHeight="1" x14ac:dyDescent="0.2">
      <c r="A3" s="464" t="s">
        <v>348</v>
      </c>
      <c r="B3" s="464"/>
      <c r="C3" s="464"/>
      <c r="D3" s="464"/>
      <c r="E3" s="464"/>
      <c r="F3" s="464"/>
      <c r="G3" s="464"/>
      <c r="H3" s="464"/>
      <c r="I3" s="464"/>
      <c r="J3" s="464"/>
      <c r="K3" s="464"/>
      <c r="L3" s="464"/>
      <c r="M3" s="464"/>
      <c r="N3" s="464"/>
      <c r="O3" s="464"/>
    </row>
    <row r="4" spans="1:19" s="1" customFormat="1" ht="20.25" customHeight="1" x14ac:dyDescent="0.25">
      <c r="A4" s="465" t="s">
        <v>423</v>
      </c>
      <c r="B4" s="465"/>
      <c r="C4" s="465"/>
      <c r="D4" s="465"/>
      <c r="E4" s="465"/>
      <c r="F4" s="465"/>
      <c r="G4" s="465"/>
      <c r="H4" s="465"/>
      <c r="I4" s="465"/>
      <c r="J4" s="465"/>
      <c r="K4" s="465"/>
      <c r="L4" s="465"/>
      <c r="M4" s="465"/>
      <c r="N4" s="465"/>
      <c r="O4" s="465"/>
    </row>
    <row r="5" spans="1:19" s="1" customFormat="1" ht="20.25" customHeight="1" x14ac:dyDescent="0.2">
      <c r="A5" s="466" t="s">
        <v>424</v>
      </c>
      <c r="B5" s="466"/>
      <c r="C5" s="466"/>
      <c r="D5" s="466"/>
      <c r="E5" s="466"/>
      <c r="F5" s="466"/>
      <c r="G5" s="466"/>
      <c r="H5" s="466"/>
      <c r="I5" s="466"/>
      <c r="J5" s="466"/>
      <c r="K5" s="466"/>
      <c r="L5" s="466"/>
      <c r="M5" s="466"/>
      <c r="N5" s="466"/>
      <c r="O5" s="466"/>
    </row>
    <row r="6" spans="1:19" s="1" customFormat="1" ht="20.25" customHeight="1" x14ac:dyDescent="0.2">
      <c r="A6" s="141"/>
      <c r="B6" s="141" t="s">
        <v>57</v>
      </c>
      <c r="C6" s="141"/>
      <c r="D6" s="141"/>
      <c r="E6" s="141"/>
      <c r="M6" s="1" t="s">
        <v>57</v>
      </c>
    </row>
    <row r="14" spans="1:19" ht="15" customHeight="1" thickBot="1" x14ac:dyDescent="0.25"/>
    <row r="15" spans="1:19" x14ac:dyDescent="0.2">
      <c r="Q15" s="44"/>
      <c r="R15" s="95" t="s">
        <v>84</v>
      </c>
      <c r="S15" s="96" t="s">
        <v>83</v>
      </c>
    </row>
    <row r="16" spans="1:19" x14ac:dyDescent="0.2">
      <c r="Q16" s="344" t="s">
        <v>23</v>
      </c>
      <c r="R16" s="331">
        <v>0.34200000000000003</v>
      </c>
      <c r="S16" s="332">
        <v>0.65800000000000003</v>
      </c>
    </row>
    <row r="17" spans="16:19" x14ac:dyDescent="0.2">
      <c r="Q17" s="344" t="s">
        <v>24</v>
      </c>
      <c r="R17" s="331">
        <v>0.28899999999999998</v>
      </c>
      <c r="S17" s="332">
        <v>0.71099999999999997</v>
      </c>
    </row>
    <row r="18" spans="16:19" ht="15" x14ac:dyDescent="0.25">
      <c r="P18" s="65"/>
      <c r="Q18" s="344" t="s">
        <v>25</v>
      </c>
      <c r="R18" s="331">
        <v>0.14099999999999999</v>
      </c>
      <c r="S18" s="332">
        <v>0.85899999999999999</v>
      </c>
    </row>
    <row r="19" spans="16:19" ht="15" x14ac:dyDescent="0.2">
      <c r="P19" s="94"/>
      <c r="Q19" s="344" t="s">
        <v>26</v>
      </c>
      <c r="R19" s="331">
        <v>0.29499999999999998</v>
      </c>
      <c r="S19" s="332">
        <v>0.70499999999999996</v>
      </c>
    </row>
    <row r="20" spans="16:19" ht="13.5" thickBot="1" x14ac:dyDescent="0.25">
      <c r="P20" s="66"/>
      <c r="Q20" s="345" t="s">
        <v>139</v>
      </c>
      <c r="R20" s="346">
        <v>0.57499999999999996</v>
      </c>
      <c r="S20" s="347">
        <v>0.42499999999999999</v>
      </c>
    </row>
    <row r="21" spans="16:19" x14ac:dyDescent="0.2">
      <c r="P21" s="67"/>
    </row>
    <row r="22" spans="16:19" x14ac:dyDescent="0.2">
      <c r="R22" s="354"/>
      <c r="S22" s="354"/>
    </row>
    <row r="23" spans="16:19" x14ac:dyDescent="0.2">
      <c r="P23" s="5"/>
      <c r="R23" s="354"/>
      <c r="S23" s="354"/>
    </row>
    <row r="24" spans="16:19" x14ac:dyDescent="0.2">
      <c r="R24" s="354"/>
      <c r="S24" s="354"/>
    </row>
    <row r="25" spans="16:19" x14ac:dyDescent="0.2">
      <c r="R25" s="354"/>
      <c r="S25" s="354"/>
    </row>
    <row r="26" spans="16:19" x14ac:dyDescent="0.2">
      <c r="R26" s="354"/>
      <c r="S26" s="354"/>
    </row>
    <row r="27" spans="16:19" x14ac:dyDescent="0.2">
      <c r="R27" s="354"/>
      <c r="S27" s="354"/>
    </row>
    <row r="28" spans="16:19" x14ac:dyDescent="0.2">
      <c r="R28" s="354"/>
      <c r="S28" s="35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9"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S27"/>
  <sheetViews>
    <sheetView rightToLeft="1" view="pageBreakPreview" topLeftCell="F12" zoomScale="150" zoomScaleSheetLayoutView="150" zoomScalePageLayoutView="85" workbookViewId="0">
      <selection activeCell="AT19" sqref="AT1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13" customWidth="1"/>
    <col min="18" max="18" width="14.28515625" customWidth="1"/>
    <col min="19" max="19" width="18.140625" bestFit="1" customWidth="1"/>
  </cols>
  <sheetData>
    <row r="1" spans="1:19" s="2" customFormat="1" ht="18.75" customHeight="1" x14ac:dyDescent="0.2"/>
    <row r="2" spans="1:19" s="1" customFormat="1" ht="20.25" customHeight="1" x14ac:dyDescent="0.25">
      <c r="A2" s="463" t="s">
        <v>367</v>
      </c>
      <c r="B2" s="463"/>
      <c r="C2" s="463"/>
      <c r="D2" s="463"/>
      <c r="E2" s="463"/>
      <c r="F2" s="463"/>
      <c r="G2" s="463"/>
      <c r="H2" s="463"/>
      <c r="I2" s="463"/>
      <c r="J2" s="463"/>
      <c r="K2" s="463"/>
      <c r="L2" s="463"/>
      <c r="M2" s="463"/>
      <c r="N2" s="463"/>
      <c r="O2" s="463"/>
    </row>
    <row r="3" spans="1:19" s="1" customFormat="1" ht="21" customHeight="1" x14ac:dyDescent="0.2">
      <c r="A3" s="464" t="s">
        <v>349</v>
      </c>
      <c r="B3" s="464"/>
      <c r="C3" s="464"/>
      <c r="D3" s="464"/>
      <c r="E3" s="464"/>
      <c r="F3" s="464"/>
      <c r="G3" s="464"/>
      <c r="H3" s="464"/>
      <c r="I3" s="464"/>
      <c r="J3" s="464"/>
      <c r="K3" s="464"/>
      <c r="L3" s="464"/>
      <c r="M3" s="464"/>
      <c r="N3" s="464"/>
      <c r="O3" s="464"/>
    </row>
    <row r="4" spans="1:19" s="1" customFormat="1" ht="20.25" customHeight="1" x14ac:dyDescent="0.25">
      <c r="A4" s="465" t="s">
        <v>423</v>
      </c>
      <c r="B4" s="465"/>
      <c r="C4" s="465"/>
      <c r="D4" s="465"/>
      <c r="E4" s="465"/>
      <c r="F4" s="465"/>
      <c r="G4" s="465"/>
      <c r="H4" s="465"/>
      <c r="I4" s="465"/>
      <c r="J4" s="465"/>
      <c r="K4" s="465"/>
      <c r="L4" s="465"/>
      <c r="M4" s="465"/>
      <c r="N4" s="465"/>
      <c r="O4" s="465"/>
    </row>
    <row r="5" spans="1:19" s="1" customFormat="1" ht="20.25" customHeight="1" x14ac:dyDescent="0.2">
      <c r="A5" s="466" t="s">
        <v>424</v>
      </c>
      <c r="B5" s="466"/>
      <c r="C5" s="466"/>
      <c r="D5" s="466"/>
      <c r="E5" s="466"/>
      <c r="F5" s="466"/>
      <c r="G5" s="466"/>
      <c r="H5" s="466"/>
      <c r="I5" s="466"/>
      <c r="J5" s="466"/>
      <c r="K5" s="466"/>
      <c r="L5" s="466"/>
      <c r="M5" s="466"/>
      <c r="N5" s="466"/>
      <c r="O5" s="466"/>
    </row>
    <row r="6" spans="1:19" s="1" customFormat="1" ht="20.25" customHeight="1" x14ac:dyDescent="0.2">
      <c r="A6" s="141"/>
      <c r="B6" s="141" t="s">
        <v>57</v>
      </c>
      <c r="C6" s="141"/>
      <c r="D6" s="141"/>
      <c r="E6" s="141"/>
      <c r="M6" s="1" t="s">
        <v>57</v>
      </c>
    </row>
    <row r="13" spans="1:19" ht="13.5" thickBot="1" x14ac:dyDescent="0.25"/>
    <row r="14" spans="1:19" ht="15" customHeight="1" x14ac:dyDescent="0.2">
      <c r="Q14" s="57"/>
      <c r="R14" s="95" t="s">
        <v>88</v>
      </c>
      <c r="S14" s="96" t="s">
        <v>300</v>
      </c>
    </row>
    <row r="15" spans="1:19" x14ac:dyDescent="0.2">
      <c r="Q15" s="49" t="s">
        <v>23</v>
      </c>
      <c r="R15" s="348">
        <v>0.438</v>
      </c>
      <c r="S15" s="349">
        <v>0.56200000000000006</v>
      </c>
    </row>
    <row r="16" spans="1:19" x14ac:dyDescent="0.2">
      <c r="Q16" s="49" t="s">
        <v>24</v>
      </c>
      <c r="R16" s="348">
        <v>0.13800000000000001</v>
      </c>
      <c r="S16" s="349">
        <v>0.86199999999999999</v>
      </c>
    </row>
    <row r="17" spans="16:19" x14ac:dyDescent="0.2">
      <c r="Q17" s="49" t="s">
        <v>25</v>
      </c>
      <c r="R17" s="348">
        <v>9.2999999999999999E-2</v>
      </c>
      <c r="S17" s="349">
        <v>0.90700000000000003</v>
      </c>
    </row>
    <row r="18" spans="16:19" ht="15" x14ac:dyDescent="0.25">
      <c r="P18" s="65"/>
      <c r="Q18" s="49" t="s">
        <v>26</v>
      </c>
      <c r="R18" s="348">
        <v>0.20599999999999999</v>
      </c>
      <c r="S18" s="349">
        <v>0.79400000000000004</v>
      </c>
    </row>
    <row r="19" spans="16:19" ht="15.75" thickBot="1" x14ac:dyDescent="0.25">
      <c r="P19" s="138"/>
      <c r="Q19" s="50" t="s">
        <v>139</v>
      </c>
      <c r="R19" s="350">
        <v>0.42499999999999999</v>
      </c>
      <c r="S19" s="351">
        <v>0.57499999999999996</v>
      </c>
    </row>
    <row r="20" spans="16:19" x14ac:dyDescent="0.2">
      <c r="P20" s="66"/>
    </row>
    <row r="21" spans="16:19" x14ac:dyDescent="0.2">
      <c r="P21" s="67"/>
      <c r="R21" s="354"/>
      <c r="S21" s="354"/>
    </row>
    <row r="22" spans="16:19" x14ac:dyDescent="0.2">
      <c r="R22" s="354"/>
      <c r="S22" s="354"/>
    </row>
    <row r="23" spans="16:19" x14ac:dyDescent="0.2">
      <c r="P23" s="5"/>
      <c r="R23" s="354"/>
      <c r="S23" s="354"/>
    </row>
    <row r="24" spans="16:19" x14ac:dyDescent="0.2">
      <c r="R24" s="354"/>
      <c r="S24" s="354"/>
    </row>
    <row r="25" spans="16:19" x14ac:dyDescent="0.2">
      <c r="R25" s="354"/>
      <c r="S25" s="354"/>
    </row>
    <row r="26" spans="16:19" x14ac:dyDescent="0.2">
      <c r="R26" s="354"/>
      <c r="S26" s="354"/>
    </row>
    <row r="27" spans="16:19" x14ac:dyDescent="0.2">
      <c r="R27" s="354"/>
      <c r="S27" s="35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0"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0"/>
  <sheetViews>
    <sheetView rightToLeft="1" view="pageBreakPreview" zoomScaleSheetLayoutView="100" zoomScalePageLayoutView="85" workbookViewId="0">
      <selection activeCell="AT19" sqref="AT19"/>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4" max="17" width="11.7109375" customWidth="1"/>
    <col min="19" max="19" width="28.5703125" customWidth="1"/>
  </cols>
  <sheetData>
    <row r="1" spans="1:17" s="326" customFormat="1" ht="18.75" customHeight="1" x14ac:dyDescent="0.2"/>
    <row r="2" spans="1:17" s="1" customFormat="1" ht="20.25" customHeight="1" x14ac:dyDescent="0.25">
      <c r="A2" s="442" t="s">
        <v>321</v>
      </c>
      <c r="B2" s="442"/>
      <c r="C2" s="442"/>
      <c r="D2" s="442"/>
      <c r="E2" s="442"/>
      <c r="F2" s="442"/>
      <c r="G2" s="442"/>
      <c r="H2" s="442"/>
      <c r="I2" s="442"/>
      <c r="J2" s="442"/>
      <c r="K2" s="442"/>
      <c r="L2" s="442"/>
      <c r="M2" s="442"/>
    </row>
    <row r="3" spans="1:17" s="1" customFormat="1" ht="21" customHeight="1" x14ac:dyDescent="0.2">
      <c r="A3" s="443" t="s">
        <v>350</v>
      </c>
      <c r="B3" s="443"/>
      <c r="C3" s="443"/>
      <c r="D3" s="443"/>
      <c r="E3" s="443"/>
      <c r="F3" s="443"/>
      <c r="G3" s="443"/>
      <c r="H3" s="443"/>
      <c r="I3" s="443"/>
      <c r="J3" s="443"/>
      <c r="K3" s="443"/>
      <c r="L3" s="443"/>
      <c r="M3" s="443"/>
    </row>
    <row r="4" spans="1:17" s="1" customFormat="1" ht="20.25" customHeight="1" x14ac:dyDescent="0.25">
      <c r="A4" s="444" t="s">
        <v>423</v>
      </c>
      <c r="B4" s="444"/>
      <c r="C4" s="444"/>
      <c r="D4" s="444"/>
      <c r="E4" s="444"/>
      <c r="F4" s="444"/>
      <c r="G4" s="444"/>
      <c r="H4" s="444"/>
      <c r="I4" s="444"/>
      <c r="J4" s="444"/>
      <c r="K4" s="444"/>
      <c r="L4" s="444"/>
      <c r="M4" s="444"/>
    </row>
    <row r="5" spans="1:17" s="1" customFormat="1" ht="20.25" customHeight="1" x14ac:dyDescent="0.2">
      <c r="A5" s="445" t="s">
        <v>424</v>
      </c>
      <c r="B5" s="445"/>
      <c r="C5" s="445"/>
      <c r="D5" s="445"/>
      <c r="E5" s="445"/>
      <c r="F5" s="445"/>
      <c r="G5" s="445"/>
      <c r="H5" s="445"/>
      <c r="I5" s="445"/>
      <c r="J5" s="445"/>
      <c r="K5" s="445"/>
      <c r="L5" s="445"/>
      <c r="M5" s="445"/>
    </row>
    <row r="6" spans="1:17" s="1" customFormat="1" ht="20.25" customHeight="1" x14ac:dyDescent="0.2">
      <c r="A6" s="357"/>
      <c r="B6" s="357"/>
      <c r="C6" s="357"/>
      <c r="D6" s="357"/>
      <c r="E6" s="357"/>
    </row>
    <row r="7" spans="1:17" s="9" customFormat="1" ht="21" customHeight="1" x14ac:dyDescent="0.2">
      <c r="A7" s="35" t="s">
        <v>262</v>
      </c>
      <c r="B7" s="10"/>
      <c r="C7" s="151"/>
      <c r="D7" s="151"/>
      <c r="E7" s="13"/>
      <c r="K7" s="13"/>
      <c r="M7" s="13" t="s">
        <v>263</v>
      </c>
    </row>
    <row r="8" spans="1:17" ht="33.950000000000003" customHeight="1" x14ac:dyDescent="0.2">
      <c r="A8" s="569" t="s">
        <v>68</v>
      </c>
      <c r="B8" s="553"/>
      <c r="C8" s="456" t="s">
        <v>136</v>
      </c>
      <c r="D8" s="496"/>
      <c r="E8" s="496"/>
      <c r="F8" s="456" t="s">
        <v>135</v>
      </c>
      <c r="G8" s="496"/>
      <c r="H8" s="496"/>
      <c r="I8" s="460" t="s">
        <v>75</v>
      </c>
      <c r="J8" s="497"/>
      <c r="K8" s="497"/>
      <c r="L8" s="456" t="s">
        <v>99</v>
      </c>
      <c r="M8" s="571" t="s">
        <v>99</v>
      </c>
    </row>
    <row r="9" spans="1:17" ht="41.25" customHeight="1" x14ac:dyDescent="0.2">
      <c r="A9" s="570"/>
      <c r="B9" s="555"/>
      <c r="C9" s="358" t="s">
        <v>77</v>
      </c>
      <c r="D9" s="358" t="s">
        <v>298</v>
      </c>
      <c r="E9" s="360" t="s">
        <v>75</v>
      </c>
      <c r="F9" s="358" t="s">
        <v>77</v>
      </c>
      <c r="G9" s="358" t="s">
        <v>298</v>
      </c>
      <c r="H9" s="360" t="s">
        <v>75</v>
      </c>
      <c r="I9" s="359" t="s">
        <v>77</v>
      </c>
      <c r="J9" s="359" t="s">
        <v>298</v>
      </c>
      <c r="K9" s="359" t="s">
        <v>75</v>
      </c>
      <c r="L9" s="572"/>
      <c r="M9" s="573"/>
    </row>
    <row r="10" spans="1:17" ht="27" customHeight="1" x14ac:dyDescent="0.2">
      <c r="A10" s="574" t="s">
        <v>63</v>
      </c>
      <c r="B10" s="575"/>
      <c r="C10" s="273">
        <v>232</v>
      </c>
      <c r="D10" s="273">
        <v>1785</v>
      </c>
      <c r="E10" s="274">
        <f>C10+D10</f>
        <v>2017</v>
      </c>
      <c r="F10" s="273">
        <v>279</v>
      </c>
      <c r="G10" s="273">
        <v>893</v>
      </c>
      <c r="H10" s="274">
        <f>F10+G10</f>
        <v>1172</v>
      </c>
      <c r="I10" s="276">
        <f>C10+F10</f>
        <v>511</v>
      </c>
      <c r="J10" s="277">
        <f>D10+G10</f>
        <v>2678</v>
      </c>
      <c r="K10" s="277">
        <f t="shared" ref="K10:K17" si="0">E10+H10</f>
        <v>3189</v>
      </c>
      <c r="L10" s="576" t="s">
        <v>100</v>
      </c>
      <c r="M10" s="577" t="s">
        <v>100</v>
      </c>
      <c r="N10" s="354">
        <f>C10/E10</f>
        <v>0.11502231036192365</v>
      </c>
      <c r="O10" s="354">
        <f>D10/E10</f>
        <v>0.88497768963807633</v>
      </c>
      <c r="P10" s="354">
        <f>N10*100</f>
        <v>11.502231036192365</v>
      </c>
      <c r="Q10" s="354">
        <f>O10*100</f>
        <v>88.49776896380763</v>
      </c>
    </row>
    <row r="11" spans="1:17" ht="27" customHeight="1" x14ac:dyDescent="0.2">
      <c r="A11" s="574" t="s">
        <v>64</v>
      </c>
      <c r="B11" s="575"/>
      <c r="C11" s="273">
        <v>2404</v>
      </c>
      <c r="D11" s="273">
        <v>6471</v>
      </c>
      <c r="E11" s="274">
        <f t="shared" ref="E11:E16" si="1">C11+D11</f>
        <v>8875</v>
      </c>
      <c r="F11" s="273">
        <v>279</v>
      </c>
      <c r="G11" s="273">
        <v>12434</v>
      </c>
      <c r="H11" s="274">
        <f t="shared" ref="H11:H16" si="2">F11+G11</f>
        <v>12713</v>
      </c>
      <c r="I11" s="276">
        <f t="shared" ref="I11:J17" si="3">C11+F11</f>
        <v>2683</v>
      </c>
      <c r="J11" s="277">
        <f t="shared" si="3"/>
        <v>18905</v>
      </c>
      <c r="K11" s="277">
        <f t="shared" si="0"/>
        <v>21588</v>
      </c>
      <c r="L11" s="576" t="s">
        <v>101</v>
      </c>
      <c r="M11" s="577" t="s">
        <v>101</v>
      </c>
      <c r="N11" s="354">
        <f t="shared" ref="N11:N16" si="4">C11/E11</f>
        <v>0.27087323943661973</v>
      </c>
      <c r="O11" s="354">
        <f t="shared" ref="O11:O16" si="5">D11/E11</f>
        <v>0.72912676056338033</v>
      </c>
      <c r="P11" s="354">
        <f t="shared" ref="P11:P16" si="6">N11*100</f>
        <v>27.087323943661971</v>
      </c>
      <c r="Q11" s="354">
        <f t="shared" ref="Q11:Q16" si="7">O11*100</f>
        <v>72.912676056338029</v>
      </c>
    </row>
    <row r="12" spans="1:17" ht="27" customHeight="1" x14ac:dyDescent="0.2">
      <c r="A12" s="574" t="s">
        <v>65</v>
      </c>
      <c r="B12" s="575"/>
      <c r="C12" s="273">
        <v>3768</v>
      </c>
      <c r="D12" s="273">
        <v>6605</v>
      </c>
      <c r="E12" s="274">
        <f t="shared" si="1"/>
        <v>10373</v>
      </c>
      <c r="F12" s="273">
        <v>6994</v>
      </c>
      <c r="G12" s="273">
        <v>15150</v>
      </c>
      <c r="H12" s="274">
        <f t="shared" si="2"/>
        <v>22144</v>
      </c>
      <c r="I12" s="276">
        <f t="shared" si="3"/>
        <v>10762</v>
      </c>
      <c r="J12" s="277">
        <f t="shared" si="3"/>
        <v>21755</v>
      </c>
      <c r="K12" s="277">
        <f t="shared" si="0"/>
        <v>32517</v>
      </c>
      <c r="L12" s="576" t="s">
        <v>102</v>
      </c>
      <c r="M12" s="577" t="s">
        <v>102</v>
      </c>
      <c r="N12" s="354">
        <f t="shared" si="4"/>
        <v>0.36325074713197725</v>
      </c>
      <c r="O12" s="354">
        <f t="shared" si="5"/>
        <v>0.63674925286802275</v>
      </c>
      <c r="P12" s="354">
        <f t="shared" si="6"/>
        <v>36.325074713197722</v>
      </c>
      <c r="Q12" s="354">
        <f t="shared" si="7"/>
        <v>63.674925286802278</v>
      </c>
    </row>
    <row r="13" spans="1:17" ht="27" customHeight="1" x14ac:dyDescent="0.2">
      <c r="A13" s="574" t="s">
        <v>304</v>
      </c>
      <c r="B13" s="575"/>
      <c r="C13" s="273">
        <v>10768</v>
      </c>
      <c r="D13" s="273">
        <v>16670</v>
      </c>
      <c r="E13" s="274">
        <f t="shared" si="1"/>
        <v>27438</v>
      </c>
      <c r="F13" s="273">
        <v>19336</v>
      </c>
      <c r="G13" s="273">
        <v>29528</v>
      </c>
      <c r="H13" s="274">
        <f t="shared" si="2"/>
        <v>48864</v>
      </c>
      <c r="I13" s="276">
        <f t="shared" si="3"/>
        <v>30104</v>
      </c>
      <c r="J13" s="277">
        <f t="shared" si="3"/>
        <v>46198</v>
      </c>
      <c r="K13" s="277">
        <f t="shared" si="0"/>
        <v>76302</v>
      </c>
      <c r="L13" s="576" t="s">
        <v>103</v>
      </c>
      <c r="M13" s="577" t="s">
        <v>103</v>
      </c>
      <c r="N13" s="354">
        <f t="shared" si="4"/>
        <v>0.3924484291858007</v>
      </c>
      <c r="O13" s="354">
        <f t="shared" si="5"/>
        <v>0.6075515708141993</v>
      </c>
      <c r="P13" s="354">
        <f t="shared" si="6"/>
        <v>39.244842918580069</v>
      </c>
      <c r="Q13" s="354">
        <f t="shared" si="7"/>
        <v>60.755157081419931</v>
      </c>
    </row>
    <row r="14" spans="1:17" ht="27" customHeight="1" x14ac:dyDescent="0.2">
      <c r="A14" s="574" t="s">
        <v>66</v>
      </c>
      <c r="B14" s="575"/>
      <c r="C14" s="273">
        <v>13036</v>
      </c>
      <c r="D14" s="273">
        <v>17079</v>
      </c>
      <c r="E14" s="274">
        <f t="shared" si="1"/>
        <v>30115</v>
      </c>
      <c r="F14" s="273">
        <v>15491</v>
      </c>
      <c r="G14" s="273">
        <v>39427</v>
      </c>
      <c r="H14" s="274">
        <f t="shared" si="2"/>
        <v>54918</v>
      </c>
      <c r="I14" s="276">
        <f t="shared" si="3"/>
        <v>28527</v>
      </c>
      <c r="J14" s="277">
        <f t="shared" si="3"/>
        <v>56506</v>
      </c>
      <c r="K14" s="277">
        <f t="shared" si="0"/>
        <v>85033</v>
      </c>
      <c r="L14" s="576" t="s">
        <v>104</v>
      </c>
      <c r="M14" s="577" t="s">
        <v>104</v>
      </c>
      <c r="N14" s="354">
        <f t="shared" si="4"/>
        <v>0.43287398306491781</v>
      </c>
      <c r="O14" s="354">
        <f t="shared" si="5"/>
        <v>0.56712601693508213</v>
      </c>
      <c r="P14" s="354">
        <f t="shared" si="6"/>
        <v>43.287398306491781</v>
      </c>
      <c r="Q14" s="354">
        <f t="shared" si="7"/>
        <v>56.712601693508212</v>
      </c>
    </row>
    <row r="15" spans="1:17" ht="27" customHeight="1" x14ac:dyDescent="0.2">
      <c r="A15" s="578" t="s">
        <v>67</v>
      </c>
      <c r="B15" s="579"/>
      <c r="C15" s="273">
        <v>534</v>
      </c>
      <c r="D15" s="273">
        <v>781</v>
      </c>
      <c r="E15" s="274">
        <f t="shared" si="1"/>
        <v>1315</v>
      </c>
      <c r="F15" s="273">
        <v>296</v>
      </c>
      <c r="G15" s="273">
        <v>6327</v>
      </c>
      <c r="H15" s="274">
        <f t="shared" si="2"/>
        <v>6623</v>
      </c>
      <c r="I15" s="276">
        <f t="shared" si="3"/>
        <v>830</v>
      </c>
      <c r="J15" s="277">
        <f t="shared" si="3"/>
        <v>7108</v>
      </c>
      <c r="K15" s="277">
        <f t="shared" si="0"/>
        <v>7938</v>
      </c>
      <c r="L15" s="580" t="s">
        <v>105</v>
      </c>
      <c r="M15" s="581" t="s">
        <v>105</v>
      </c>
      <c r="N15" s="354">
        <f t="shared" si="4"/>
        <v>0.40608365019011405</v>
      </c>
      <c r="O15" s="354">
        <f t="shared" si="5"/>
        <v>0.59391634980988595</v>
      </c>
      <c r="P15" s="354">
        <f t="shared" si="6"/>
        <v>40.608365019011408</v>
      </c>
      <c r="Q15" s="354">
        <f t="shared" si="7"/>
        <v>59.391634980988592</v>
      </c>
    </row>
    <row r="16" spans="1:17" ht="27" customHeight="1" x14ac:dyDescent="0.2">
      <c r="A16" s="578" t="s">
        <v>145</v>
      </c>
      <c r="B16" s="579"/>
      <c r="C16" s="273">
        <v>6556</v>
      </c>
      <c r="D16" s="273">
        <v>15672</v>
      </c>
      <c r="E16" s="274">
        <f t="shared" si="1"/>
        <v>22228</v>
      </c>
      <c r="F16" s="273">
        <v>2338</v>
      </c>
      <c r="G16" s="273">
        <v>48693</v>
      </c>
      <c r="H16" s="274">
        <f t="shared" si="2"/>
        <v>51031</v>
      </c>
      <c r="I16" s="276">
        <f t="shared" si="3"/>
        <v>8894</v>
      </c>
      <c r="J16" s="277">
        <f t="shared" si="3"/>
        <v>64365</v>
      </c>
      <c r="K16" s="277">
        <f t="shared" si="0"/>
        <v>73259</v>
      </c>
      <c r="L16" s="580" t="s">
        <v>106</v>
      </c>
      <c r="M16" s="581" t="s">
        <v>106</v>
      </c>
      <c r="N16" s="354">
        <f t="shared" si="4"/>
        <v>0.29494331473816809</v>
      </c>
      <c r="O16" s="354">
        <f t="shared" si="5"/>
        <v>0.70505668526183196</v>
      </c>
      <c r="P16" s="354">
        <f t="shared" si="6"/>
        <v>29.494331473816811</v>
      </c>
      <c r="Q16" s="354">
        <f t="shared" si="7"/>
        <v>70.5056685261832</v>
      </c>
    </row>
    <row r="17" spans="1:13" ht="27" customHeight="1" x14ac:dyDescent="0.2">
      <c r="A17" s="582" t="s">
        <v>7</v>
      </c>
      <c r="B17" s="514"/>
      <c r="C17" s="232">
        <f>SUM(C10:C16)</f>
        <v>37298</v>
      </c>
      <c r="D17" s="232">
        <f>SUM(D10:D16)</f>
        <v>65063</v>
      </c>
      <c r="E17" s="232">
        <f t="shared" ref="E17:H17" si="8">SUM(E10:E16)</f>
        <v>102361</v>
      </c>
      <c r="F17" s="232">
        <f>SUM(F10:F16)</f>
        <v>45013</v>
      </c>
      <c r="G17" s="232">
        <f>SUM(G10:G16)</f>
        <v>152452</v>
      </c>
      <c r="H17" s="232">
        <f t="shared" si="8"/>
        <v>197465</v>
      </c>
      <c r="I17" s="232">
        <f t="shared" si="3"/>
        <v>82311</v>
      </c>
      <c r="J17" s="232">
        <f t="shared" si="3"/>
        <v>217515</v>
      </c>
      <c r="K17" s="291">
        <f t="shared" si="0"/>
        <v>299826</v>
      </c>
      <c r="L17" s="514" t="s">
        <v>8</v>
      </c>
      <c r="M17" s="516" t="s">
        <v>8</v>
      </c>
    </row>
    <row r="18" spans="1:13" ht="12.75" customHeight="1" x14ac:dyDescent="0.2">
      <c r="F18" s="75"/>
      <c r="H18" s="74"/>
    </row>
    <row r="19" spans="1:13" ht="12.75" customHeight="1" x14ac:dyDescent="0.2">
      <c r="F19" s="81"/>
      <c r="H19" s="82"/>
    </row>
    <row r="20" spans="1:13" ht="12.75" customHeight="1" x14ac:dyDescent="0.2">
      <c r="F20" s="81"/>
      <c r="H20" s="82"/>
    </row>
  </sheetData>
  <mergeCells count="25">
    <mergeCell ref="A16:B16"/>
    <mergeCell ref="L16:M16"/>
    <mergeCell ref="A17:B17"/>
    <mergeCell ref="L17:M17"/>
    <mergeCell ref="A13:B13"/>
    <mergeCell ref="L13:M13"/>
    <mergeCell ref="A14:B14"/>
    <mergeCell ref="L14:M14"/>
    <mergeCell ref="A15:B15"/>
    <mergeCell ref="L15:M15"/>
    <mergeCell ref="A10:B10"/>
    <mergeCell ref="L10:M10"/>
    <mergeCell ref="A11:B11"/>
    <mergeCell ref="L11:M11"/>
    <mergeCell ref="A12:B12"/>
    <mergeCell ref="L12:M12"/>
    <mergeCell ref="A2:M2"/>
    <mergeCell ref="A3:M3"/>
    <mergeCell ref="A4:M4"/>
    <mergeCell ref="A5:M5"/>
    <mergeCell ref="A8:B9"/>
    <mergeCell ref="C8:E8"/>
    <mergeCell ref="F8:H8"/>
    <mergeCell ref="I8:K8"/>
    <mergeCell ref="L8:M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S23"/>
  <sheetViews>
    <sheetView rightToLeft="1" view="pageBreakPreview" topLeftCell="H12" zoomScale="160" zoomScaleSheetLayoutView="160" zoomScalePageLayoutView="85" workbookViewId="0">
      <selection activeCell="AT19" sqref="AT1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7" max="17" width="26.85546875" customWidth="1"/>
    <col min="18" max="19" width="13" customWidth="1"/>
  </cols>
  <sheetData>
    <row r="1" spans="1:19" s="326" customFormat="1" ht="18.75" customHeight="1" x14ac:dyDescent="0.2"/>
    <row r="2" spans="1:19" s="1" customFormat="1" ht="20.25" customHeight="1" x14ac:dyDescent="0.25">
      <c r="A2" s="463" t="s">
        <v>322</v>
      </c>
      <c r="B2" s="463"/>
      <c r="C2" s="463"/>
      <c r="D2" s="463"/>
      <c r="E2" s="463"/>
      <c r="F2" s="463"/>
      <c r="G2" s="463"/>
      <c r="H2" s="463"/>
      <c r="I2" s="463"/>
      <c r="J2" s="463"/>
      <c r="K2" s="463"/>
      <c r="L2" s="463"/>
      <c r="M2" s="463"/>
      <c r="N2" s="463"/>
      <c r="O2" s="463"/>
    </row>
    <row r="3" spans="1:19" s="1" customFormat="1" ht="21" customHeight="1" x14ac:dyDescent="0.2">
      <c r="A3" s="464" t="s">
        <v>351</v>
      </c>
      <c r="B3" s="464"/>
      <c r="C3" s="464"/>
      <c r="D3" s="464"/>
      <c r="E3" s="464"/>
      <c r="F3" s="464"/>
      <c r="G3" s="464"/>
      <c r="H3" s="464"/>
      <c r="I3" s="464"/>
      <c r="J3" s="464"/>
      <c r="K3" s="464"/>
      <c r="L3" s="464"/>
      <c r="M3" s="464"/>
      <c r="N3" s="464"/>
      <c r="O3" s="464"/>
    </row>
    <row r="4" spans="1:19" s="1" customFormat="1" ht="20.25" customHeight="1" x14ac:dyDescent="0.25">
      <c r="A4" s="465" t="s">
        <v>423</v>
      </c>
      <c r="B4" s="465"/>
      <c r="C4" s="465"/>
      <c r="D4" s="465"/>
      <c r="E4" s="465"/>
      <c r="F4" s="465"/>
      <c r="G4" s="465"/>
      <c r="H4" s="465"/>
      <c r="I4" s="465"/>
      <c r="J4" s="465"/>
      <c r="K4" s="465"/>
      <c r="L4" s="465"/>
      <c r="M4" s="465"/>
      <c r="N4" s="465"/>
      <c r="O4" s="465"/>
    </row>
    <row r="5" spans="1:19" s="1" customFormat="1" ht="20.25" customHeight="1" x14ac:dyDescent="0.2">
      <c r="A5" s="466" t="s">
        <v>424</v>
      </c>
      <c r="B5" s="466"/>
      <c r="C5" s="466"/>
      <c r="D5" s="466"/>
      <c r="E5" s="466"/>
      <c r="F5" s="466"/>
      <c r="G5" s="466"/>
      <c r="H5" s="466"/>
      <c r="I5" s="466"/>
      <c r="J5" s="466"/>
      <c r="K5" s="466"/>
      <c r="L5" s="466"/>
      <c r="M5" s="466"/>
      <c r="N5" s="466"/>
      <c r="O5" s="466"/>
    </row>
    <row r="6" spans="1:19" s="1" customFormat="1" ht="20.25" customHeight="1" thickBot="1" x14ac:dyDescent="0.25">
      <c r="A6" s="357"/>
      <c r="B6" s="357" t="s">
        <v>57</v>
      </c>
      <c r="C6" s="357"/>
      <c r="D6" s="357"/>
      <c r="E6" s="357"/>
      <c r="M6" s="1" t="s">
        <v>57</v>
      </c>
    </row>
    <row r="7" spans="1:19" ht="21.75" customHeight="1" x14ac:dyDescent="0.2">
      <c r="Q7" s="57"/>
      <c r="R7" s="95" t="s">
        <v>84</v>
      </c>
      <c r="S7" s="96" t="s">
        <v>83</v>
      </c>
    </row>
    <row r="8" spans="1:19" ht="25.5" x14ac:dyDescent="0.2">
      <c r="Q8" s="60" t="s">
        <v>149</v>
      </c>
      <c r="R8" s="331">
        <v>0.63200000000000001</v>
      </c>
      <c r="S8" s="332">
        <v>0.36799999999999999</v>
      </c>
    </row>
    <row r="9" spans="1:19" ht="25.5" x14ac:dyDescent="0.2">
      <c r="Q9" s="60" t="s">
        <v>150</v>
      </c>
      <c r="R9" s="331">
        <v>0.41099999999999998</v>
      </c>
      <c r="S9" s="332">
        <v>0.58899999999999997</v>
      </c>
    </row>
    <row r="10" spans="1:19" ht="25.5" x14ac:dyDescent="0.2">
      <c r="Q10" s="60" t="s">
        <v>151</v>
      </c>
      <c r="R10" s="331">
        <v>0.31900000000000001</v>
      </c>
      <c r="S10" s="332">
        <v>0.68100000000000005</v>
      </c>
    </row>
    <row r="11" spans="1:19" ht="25.5" x14ac:dyDescent="0.2">
      <c r="Q11" s="60" t="s">
        <v>152</v>
      </c>
      <c r="R11" s="331">
        <v>0.36</v>
      </c>
      <c r="S11" s="332">
        <v>0.64</v>
      </c>
    </row>
    <row r="12" spans="1:19" ht="25.5" x14ac:dyDescent="0.2">
      <c r="Q12" s="60" t="s">
        <v>153</v>
      </c>
      <c r="R12" s="331">
        <v>0.35399999999999998</v>
      </c>
      <c r="S12" s="332">
        <v>0.64600000000000002</v>
      </c>
    </row>
    <row r="13" spans="1:19" ht="25.5" x14ac:dyDescent="0.2">
      <c r="Q13" s="60" t="s">
        <v>154</v>
      </c>
      <c r="R13" s="331">
        <v>0.16600000000000001</v>
      </c>
      <c r="S13" s="332">
        <v>0.83399999999999996</v>
      </c>
    </row>
    <row r="14" spans="1:19" ht="26.25" thickBot="1" x14ac:dyDescent="0.25">
      <c r="Q14" s="76" t="s">
        <v>155</v>
      </c>
      <c r="R14" s="331">
        <v>0.30299999999999999</v>
      </c>
      <c r="S14" s="347">
        <v>0.69699999999999995</v>
      </c>
    </row>
    <row r="15" spans="1:19" x14ac:dyDescent="0.2">
      <c r="Q15" s="33"/>
      <c r="R15" s="34"/>
      <c r="S15" s="34"/>
    </row>
    <row r="16" spans="1:19" x14ac:dyDescent="0.2">
      <c r="Q16" s="33"/>
      <c r="R16" s="364"/>
      <c r="S16" s="364"/>
    </row>
    <row r="17" spans="18:19" x14ac:dyDescent="0.2">
      <c r="R17" s="356"/>
      <c r="S17" s="356"/>
    </row>
    <row r="18" spans="18:19" x14ac:dyDescent="0.2">
      <c r="R18" s="356"/>
      <c r="S18" s="356"/>
    </row>
    <row r="19" spans="18:19" x14ac:dyDescent="0.2">
      <c r="R19" s="356"/>
      <c r="S19" s="356"/>
    </row>
    <row r="20" spans="18:19" ht="15" customHeight="1" x14ac:dyDescent="0.2">
      <c r="R20" s="356"/>
      <c r="S20" s="356"/>
    </row>
    <row r="21" spans="18:19" x14ac:dyDescent="0.2">
      <c r="R21" s="356"/>
      <c r="S21" s="356"/>
    </row>
    <row r="22" spans="18:19" x14ac:dyDescent="0.2">
      <c r="R22" s="356"/>
      <c r="S22" s="356"/>
    </row>
    <row r="23" spans="18:19" x14ac:dyDescent="0.2">
      <c r="R23" s="354"/>
      <c r="S23" s="35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U44"/>
  <sheetViews>
    <sheetView rightToLeft="1" view="pageBreakPreview" topLeftCell="B7" zoomScaleSheetLayoutView="100" zoomScalePageLayoutView="85" workbookViewId="0">
      <selection activeCell="AT19" sqref="AT19"/>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s>
  <sheetData>
    <row r="1" spans="1:21" s="326" customFormat="1" ht="18.75" customHeight="1" x14ac:dyDescent="0.2"/>
    <row r="2" spans="1:21" s="1" customFormat="1" ht="20.25" customHeight="1" x14ac:dyDescent="0.25">
      <c r="A2" s="463" t="s">
        <v>323</v>
      </c>
      <c r="B2" s="463"/>
      <c r="C2" s="463"/>
      <c r="D2" s="463"/>
      <c r="E2" s="463"/>
      <c r="F2" s="463"/>
      <c r="G2" s="463"/>
      <c r="H2" s="463"/>
      <c r="I2" s="463"/>
      <c r="J2" s="463"/>
      <c r="K2" s="463"/>
      <c r="L2" s="463"/>
      <c r="M2" s="463"/>
      <c r="N2" s="463"/>
      <c r="O2" s="463"/>
    </row>
    <row r="3" spans="1:21" s="1" customFormat="1" ht="21" customHeight="1" x14ac:dyDescent="0.2">
      <c r="A3" s="464" t="s">
        <v>352</v>
      </c>
      <c r="B3" s="464"/>
      <c r="C3" s="464"/>
      <c r="D3" s="464"/>
      <c r="E3" s="464"/>
      <c r="F3" s="464"/>
      <c r="G3" s="464"/>
      <c r="H3" s="464"/>
      <c r="I3" s="464"/>
      <c r="J3" s="464"/>
      <c r="K3" s="464"/>
      <c r="L3" s="464"/>
      <c r="M3" s="464"/>
      <c r="N3" s="464"/>
      <c r="O3" s="464"/>
    </row>
    <row r="4" spans="1:21" s="1" customFormat="1" ht="20.25" customHeight="1" x14ac:dyDescent="0.25">
      <c r="A4" s="465" t="s">
        <v>423</v>
      </c>
      <c r="B4" s="465"/>
      <c r="C4" s="465"/>
      <c r="D4" s="465"/>
      <c r="E4" s="465"/>
      <c r="F4" s="465"/>
      <c r="G4" s="465"/>
      <c r="H4" s="465"/>
      <c r="I4" s="465"/>
      <c r="J4" s="465"/>
      <c r="K4" s="465"/>
      <c r="L4" s="465"/>
      <c r="M4" s="465"/>
      <c r="N4" s="465"/>
      <c r="O4" s="465"/>
    </row>
    <row r="5" spans="1:21" s="1" customFormat="1" ht="20.25" customHeight="1" x14ac:dyDescent="0.2">
      <c r="A5" s="466" t="s">
        <v>424</v>
      </c>
      <c r="B5" s="466"/>
      <c r="C5" s="466"/>
      <c r="D5" s="466"/>
      <c r="E5" s="466"/>
      <c r="F5" s="466"/>
      <c r="G5" s="466"/>
      <c r="H5" s="466"/>
      <c r="I5" s="466"/>
      <c r="J5" s="466"/>
      <c r="K5" s="466"/>
      <c r="L5" s="466"/>
      <c r="M5" s="466"/>
      <c r="N5" s="466"/>
      <c r="O5" s="466"/>
    </row>
    <row r="6" spans="1:21" s="1" customFormat="1" ht="20.25" customHeight="1" x14ac:dyDescent="0.2">
      <c r="A6" s="357"/>
      <c r="B6" s="357" t="s">
        <v>57</v>
      </c>
      <c r="C6" s="357"/>
      <c r="D6" s="357"/>
      <c r="E6" s="357"/>
      <c r="M6" s="1" t="s">
        <v>57</v>
      </c>
    </row>
    <row r="7" spans="1:21" ht="21.75" customHeight="1" x14ac:dyDescent="0.2"/>
    <row r="11" spans="1:21" ht="13.5" thickBot="1" x14ac:dyDescent="0.25"/>
    <row r="12" spans="1:21" x14ac:dyDescent="0.2">
      <c r="S12" s="57"/>
      <c r="T12" s="95" t="s">
        <v>88</v>
      </c>
      <c r="U12" s="96" t="s">
        <v>300</v>
      </c>
    </row>
    <row r="13" spans="1:21" ht="25.5" x14ac:dyDescent="0.2">
      <c r="S13" s="60" t="s">
        <v>149</v>
      </c>
      <c r="T13" s="348">
        <v>0.115</v>
      </c>
      <c r="U13" s="349">
        <v>0.88500000000000001</v>
      </c>
    </row>
    <row r="14" spans="1:21" ht="25.5" x14ac:dyDescent="0.2">
      <c r="S14" s="60" t="s">
        <v>150</v>
      </c>
      <c r="T14" s="348">
        <v>0.27100000000000002</v>
      </c>
      <c r="U14" s="349">
        <v>0.72899999999999998</v>
      </c>
    </row>
    <row r="15" spans="1:21" ht="25.5" x14ac:dyDescent="0.2">
      <c r="S15" s="60" t="s">
        <v>151</v>
      </c>
      <c r="T15" s="348">
        <v>0.36299999999999999</v>
      </c>
      <c r="U15" s="349">
        <v>0.63700000000000001</v>
      </c>
    </row>
    <row r="16" spans="1:21" ht="25.5" x14ac:dyDescent="0.2">
      <c r="S16" s="60" t="s">
        <v>152</v>
      </c>
      <c r="T16" s="348">
        <v>0.39200000000000002</v>
      </c>
      <c r="U16" s="349">
        <v>0.60799999999999998</v>
      </c>
    </row>
    <row r="17" spans="15:21" ht="25.5" x14ac:dyDescent="0.2">
      <c r="S17" s="60" t="s">
        <v>153</v>
      </c>
      <c r="T17" s="348">
        <v>0.433</v>
      </c>
      <c r="U17" s="349">
        <v>0.56699999999999995</v>
      </c>
    </row>
    <row r="18" spans="15:21" ht="25.5" x14ac:dyDescent="0.2">
      <c r="S18" s="60" t="s">
        <v>154</v>
      </c>
      <c r="T18" s="348">
        <v>0.40600000000000003</v>
      </c>
      <c r="U18" s="349">
        <v>0.59399999999999997</v>
      </c>
    </row>
    <row r="19" spans="15:21" ht="26.25" thickBot="1" x14ac:dyDescent="0.25">
      <c r="S19" s="76" t="s">
        <v>155</v>
      </c>
      <c r="T19" s="348">
        <v>0.29499999999999998</v>
      </c>
      <c r="U19" s="349">
        <v>0.70499999999999996</v>
      </c>
    </row>
    <row r="20" spans="15:21" ht="15" customHeight="1" x14ac:dyDescent="0.2"/>
    <row r="21" spans="15:21" x14ac:dyDescent="0.2">
      <c r="T21" s="354"/>
      <c r="U21" s="354"/>
    </row>
    <row r="22" spans="15:21" x14ac:dyDescent="0.2">
      <c r="T22" s="354"/>
      <c r="U22" s="354"/>
    </row>
    <row r="23" spans="15:21" x14ac:dyDescent="0.2">
      <c r="T23" s="354"/>
      <c r="U23" s="354"/>
    </row>
    <row r="24" spans="15:21" x14ac:dyDescent="0.2">
      <c r="T24" s="354"/>
      <c r="U24" s="354"/>
    </row>
    <row r="25" spans="15:21" x14ac:dyDescent="0.2">
      <c r="T25" s="354"/>
      <c r="U25" s="354"/>
    </row>
    <row r="26" spans="15:21" x14ac:dyDescent="0.2">
      <c r="T26" s="354"/>
      <c r="U26" s="354"/>
    </row>
    <row r="27" spans="15:21" x14ac:dyDescent="0.2">
      <c r="T27" s="354"/>
      <c r="U27" s="354"/>
    </row>
    <row r="28" spans="15:21" x14ac:dyDescent="0.2">
      <c r="T28" s="354"/>
      <c r="U28" s="354"/>
    </row>
    <row r="32" spans="15:21" x14ac:dyDescent="0.2">
      <c r="O32" s="77"/>
    </row>
    <row r="34" spans="20:21" x14ac:dyDescent="0.2">
      <c r="T34" s="354"/>
      <c r="U34" s="354"/>
    </row>
    <row r="35" spans="20:21" x14ac:dyDescent="0.2">
      <c r="T35" s="354"/>
      <c r="U35" s="354"/>
    </row>
    <row r="36" spans="20:21" x14ac:dyDescent="0.2">
      <c r="T36" s="354"/>
      <c r="U36" s="354"/>
    </row>
    <row r="37" spans="20:21" x14ac:dyDescent="0.2">
      <c r="T37" s="354"/>
      <c r="U37" s="354"/>
    </row>
    <row r="38" spans="20:21" x14ac:dyDescent="0.2">
      <c r="T38" s="354"/>
      <c r="U38" s="354"/>
    </row>
    <row r="39" spans="20:21" x14ac:dyDescent="0.2">
      <c r="T39" s="354"/>
      <c r="U39" s="354"/>
    </row>
    <row r="40" spans="20:21" x14ac:dyDescent="0.2">
      <c r="T40" s="354"/>
      <c r="U40" s="354"/>
    </row>
    <row r="41" spans="20:21" x14ac:dyDescent="0.2">
      <c r="T41" s="354"/>
    </row>
    <row r="42" spans="20:21" x14ac:dyDescent="0.2">
      <c r="T42" s="354"/>
    </row>
    <row r="43" spans="20:21" x14ac:dyDescent="0.2">
      <c r="T43" s="354"/>
    </row>
    <row r="44" spans="20:21" x14ac:dyDescent="0.2">
      <c r="T44" s="354"/>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C121"/>
  <sheetViews>
    <sheetView rightToLeft="1" view="pageBreakPreview" zoomScaleSheetLayoutView="100" workbookViewId="0">
      <selection activeCell="AT19" sqref="AT19"/>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97"/>
      <c r="B3" s="97"/>
      <c r="C3" s="97"/>
      <c r="D3" s="97"/>
      <c r="E3" s="97"/>
      <c r="F3" s="97"/>
      <c r="G3" s="97"/>
      <c r="H3" s="97"/>
      <c r="I3" s="97"/>
      <c r="J3" s="97"/>
      <c r="K3" s="97"/>
      <c r="L3" s="97"/>
      <c r="M3" s="97"/>
      <c r="N3" s="97"/>
      <c r="O3" s="97"/>
      <c r="P3" s="97"/>
      <c r="Q3" s="97"/>
      <c r="R3" s="97"/>
      <c r="S3" s="106"/>
      <c r="T3" s="106"/>
      <c r="U3" s="99"/>
      <c r="V3" s="99"/>
      <c r="W3" s="99"/>
      <c r="X3" s="99"/>
      <c r="Y3" s="99"/>
      <c r="Z3" s="99"/>
      <c r="AA3" s="99"/>
      <c r="AB3" s="99"/>
      <c r="AC3" s="99"/>
      <c r="AD3" s="99"/>
      <c r="AE3" s="99"/>
      <c r="AF3" s="99"/>
      <c r="AG3" s="99"/>
      <c r="AH3" s="99"/>
      <c r="AI3" s="99"/>
      <c r="AJ3" s="99"/>
      <c r="AK3" s="99"/>
      <c r="AL3" s="99"/>
      <c r="AM3" s="32"/>
      <c r="AN3" s="32"/>
      <c r="AO3" s="32"/>
    </row>
    <row r="4" spans="1:41" ht="11.25" customHeight="1" x14ac:dyDescent="0.2">
      <c r="A4" s="97"/>
      <c r="B4" s="97"/>
      <c r="C4" s="97"/>
      <c r="D4" s="97"/>
      <c r="E4" s="97"/>
      <c r="F4" s="97"/>
      <c r="G4" s="97"/>
      <c r="H4" s="97"/>
      <c r="I4" s="97"/>
      <c r="J4" s="97"/>
      <c r="K4" s="97"/>
      <c r="L4" s="97"/>
      <c r="M4" s="97"/>
      <c r="N4" s="97"/>
      <c r="O4" s="97"/>
      <c r="P4" s="97"/>
      <c r="Q4" s="97"/>
      <c r="R4" s="97"/>
      <c r="S4" s="106"/>
      <c r="T4" s="106"/>
      <c r="U4" s="99"/>
      <c r="V4" s="99"/>
      <c r="W4" s="99"/>
      <c r="X4" s="99"/>
      <c r="Y4" s="99"/>
      <c r="Z4" s="99"/>
      <c r="AA4" s="99"/>
      <c r="AB4" s="99"/>
      <c r="AC4" s="99"/>
      <c r="AD4" s="99"/>
      <c r="AE4" s="99"/>
      <c r="AF4" s="99"/>
      <c r="AG4" s="99"/>
      <c r="AH4" s="99"/>
      <c r="AI4" s="99"/>
      <c r="AJ4" s="99"/>
      <c r="AK4" s="99"/>
      <c r="AL4" s="99"/>
      <c r="AM4" s="32"/>
      <c r="AN4" s="32"/>
      <c r="AO4" s="32"/>
    </row>
    <row r="5" spans="1:41" ht="9.75" customHeight="1" x14ac:dyDescent="0.2">
      <c r="A5" s="107"/>
      <c r="B5" s="404" t="s">
        <v>177</v>
      </c>
      <c r="C5" s="404"/>
      <c r="D5" s="404"/>
      <c r="E5" s="404"/>
      <c r="F5" s="404"/>
      <c r="G5" s="404"/>
      <c r="H5" s="404"/>
      <c r="I5" s="404"/>
      <c r="J5" s="404"/>
      <c r="K5" s="404"/>
      <c r="L5" s="404"/>
      <c r="M5" s="404"/>
      <c r="N5" s="404"/>
      <c r="O5" s="404"/>
      <c r="P5" s="404"/>
      <c r="Q5" s="404"/>
      <c r="R5" s="404"/>
      <c r="S5" s="106"/>
      <c r="T5" s="106"/>
      <c r="U5" s="405" t="s">
        <v>157</v>
      </c>
      <c r="V5" s="405"/>
      <c r="W5" s="405"/>
      <c r="X5" s="405"/>
      <c r="Y5" s="405"/>
      <c r="Z5" s="405"/>
      <c r="AA5" s="405"/>
      <c r="AB5" s="405"/>
      <c r="AC5" s="405"/>
      <c r="AD5" s="405"/>
      <c r="AE5" s="405"/>
      <c r="AF5" s="405"/>
      <c r="AG5" s="405"/>
      <c r="AH5" s="405"/>
      <c r="AI5" s="405"/>
      <c r="AJ5" s="405"/>
      <c r="AK5" s="405"/>
      <c r="AL5" s="108"/>
      <c r="AM5" s="32"/>
      <c r="AN5" s="32"/>
      <c r="AO5" s="32"/>
    </row>
    <row r="6" spans="1:41" ht="19.5" customHeight="1" x14ac:dyDescent="0.2">
      <c r="A6" s="107"/>
      <c r="B6" s="404"/>
      <c r="C6" s="404"/>
      <c r="D6" s="404"/>
      <c r="E6" s="404"/>
      <c r="F6" s="404"/>
      <c r="G6" s="404"/>
      <c r="H6" s="404"/>
      <c r="I6" s="404"/>
      <c r="J6" s="404"/>
      <c r="K6" s="404"/>
      <c r="L6" s="404"/>
      <c r="M6" s="404"/>
      <c r="N6" s="404"/>
      <c r="O6" s="404"/>
      <c r="P6" s="404"/>
      <c r="Q6" s="404"/>
      <c r="R6" s="404"/>
      <c r="S6" s="106"/>
      <c r="T6" s="106"/>
      <c r="U6" s="405"/>
      <c r="V6" s="405"/>
      <c r="W6" s="405"/>
      <c r="X6" s="405"/>
      <c r="Y6" s="405"/>
      <c r="Z6" s="405"/>
      <c r="AA6" s="405"/>
      <c r="AB6" s="405"/>
      <c r="AC6" s="405"/>
      <c r="AD6" s="405"/>
      <c r="AE6" s="405"/>
      <c r="AF6" s="405"/>
      <c r="AG6" s="405"/>
      <c r="AH6" s="405"/>
      <c r="AI6" s="405"/>
      <c r="AJ6" s="405"/>
      <c r="AK6" s="405"/>
      <c r="AL6" s="108"/>
      <c r="AM6" s="32"/>
      <c r="AN6" s="32"/>
      <c r="AO6" s="32"/>
    </row>
    <row r="7" spans="1:41" ht="15" customHeight="1" x14ac:dyDescent="0.2">
      <c r="A7" s="109"/>
      <c r="B7" s="424" t="s">
        <v>401</v>
      </c>
      <c r="C7" s="424"/>
      <c r="D7" s="424"/>
      <c r="E7" s="424"/>
      <c r="F7" s="424"/>
      <c r="G7" s="424"/>
      <c r="H7" s="424"/>
      <c r="I7" s="424"/>
      <c r="J7" s="424"/>
      <c r="K7" s="424"/>
      <c r="L7" s="424"/>
      <c r="M7" s="424"/>
      <c r="N7" s="424"/>
      <c r="O7" s="424"/>
      <c r="P7" s="424"/>
      <c r="Q7" s="424"/>
      <c r="R7" s="424"/>
      <c r="S7" s="106"/>
      <c r="T7" s="106"/>
      <c r="U7" s="425" t="s">
        <v>402</v>
      </c>
      <c r="V7" s="425"/>
      <c r="W7" s="425"/>
      <c r="X7" s="425"/>
      <c r="Y7" s="425"/>
      <c r="Z7" s="425"/>
      <c r="AA7" s="425"/>
      <c r="AB7" s="425"/>
      <c r="AC7" s="425"/>
      <c r="AD7" s="425"/>
      <c r="AE7" s="425"/>
      <c r="AF7" s="425"/>
      <c r="AG7" s="425"/>
      <c r="AH7" s="425"/>
      <c r="AI7" s="425"/>
      <c r="AJ7" s="425"/>
      <c r="AK7" s="425"/>
      <c r="AL7" s="110"/>
      <c r="AM7" s="32"/>
      <c r="AN7" s="32"/>
      <c r="AO7" s="32"/>
    </row>
    <row r="8" spans="1:41" ht="15" customHeight="1" x14ac:dyDescent="0.2">
      <c r="A8" s="109"/>
      <c r="B8" s="424"/>
      <c r="C8" s="424"/>
      <c r="D8" s="424"/>
      <c r="E8" s="424"/>
      <c r="F8" s="424"/>
      <c r="G8" s="424"/>
      <c r="H8" s="424"/>
      <c r="I8" s="424"/>
      <c r="J8" s="424"/>
      <c r="K8" s="424"/>
      <c r="L8" s="424"/>
      <c r="M8" s="424"/>
      <c r="N8" s="424"/>
      <c r="O8" s="424"/>
      <c r="P8" s="424"/>
      <c r="Q8" s="424"/>
      <c r="R8" s="424"/>
      <c r="S8" s="106"/>
      <c r="T8" s="106"/>
      <c r="U8" s="425"/>
      <c r="V8" s="425"/>
      <c r="W8" s="425"/>
      <c r="X8" s="425"/>
      <c r="Y8" s="425"/>
      <c r="Z8" s="425"/>
      <c r="AA8" s="425"/>
      <c r="AB8" s="425"/>
      <c r="AC8" s="425"/>
      <c r="AD8" s="425"/>
      <c r="AE8" s="425"/>
      <c r="AF8" s="425"/>
      <c r="AG8" s="425"/>
      <c r="AH8" s="425"/>
      <c r="AI8" s="425"/>
      <c r="AJ8" s="425"/>
      <c r="AK8" s="425"/>
      <c r="AL8" s="110"/>
      <c r="AM8" s="32"/>
      <c r="AN8" s="32"/>
      <c r="AO8" s="32"/>
    </row>
    <row r="9" spans="1:41" ht="15" customHeight="1" x14ac:dyDescent="0.2">
      <c r="A9" s="109"/>
      <c r="B9" s="424"/>
      <c r="C9" s="424"/>
      <c r="D9" s="424"/>
      <c r="E9" s="424"/>
      <c r="F9" s="424"/>
      <c r="G9" s="424"/>
      <c r="H9" s="424"/>
      <c r="I9" s="424"/>
      <c r="J9" s="424"/>
      <c r="K9" s="424"/>
      <c r="L9" s="424"/>
      <c r="M9" s="424"/>
      <c r="N9" s="424"/>
      <c r="O9" s="424"/>
      <c r="P9" s="424"/>
      <c r="Q9" s="424"/>
      <c r="R9" s="424"/>
      <c r="S9" s="106"/>
      <c r="T9" s="106"/>
      <c r="U9" s="425"/>
      <c r="V9" s="425"/>
      <c r="W9" s="425"/>
      <c r="X9" s="425"/>
      <c r="Y9" s="425"/>
      <c r="Z9" s="425"/>
      <c r="AA9" s="425"/>
      <c r="AB9" s="425"/>
      <c r="AC9" s="425"/>
      <c r="AD9" s="425"/>
      <c r="AE9" s="425"/>
      <c r="AF9" s="425"/>
      <c r="AG9" s="425"/>
      <c r="AH9" s="425"/>
      <c r="AI9" s="425"/>
      <c r="AJ9" s="425"/>
      <c r="AK9" s="425"/>
      <c r="AL9" s="110"/>
      <c r="AM9" s="32"/>
      <c r="AN9" s="32"/>
      <c r="AO9" s="32"/>
    </row>
    <row r="10" spans="1:41" ht="15" customHeight="1" x14ac:dyDescent="0.2">
      <c r="A10" s="109"/>
      <c r="B10" s="424"/>
      <c r="C10" s="424"/>
      <c r="D10" s="424"/>
      <c r="E10" s="424"/>
      <c r="F10" s="424"/>
      <c r="G10" s="424"/>
      <c r="H10" s="424"/>
      <c r="I10" s="424"/>
      <c r="J10" s="424"/>
      <c r="K10" s="424"/>
      <c r="L10" s="424"/>
      <c r="M10" s="424"/>
      <c r="N10" s="424"/>
      <c r="O10" s="424"/>
      <c r="P10" s="424"/>
      <c r="Q10" s="424"/>
      <c r="R10" s="424"/>
      <c r="S10" s="106"/>
      <c r="T10" s="106"/>
      <c r="U10" s="425"/>
      <c r="V10" s="425"/>
      <c r="W10" s="425"/>
      <c r="X10" s="425"/>
      <c r="Y10" s="425"/>
      <c r="Z10" s="425"/>
      <c r="AA10" s="425"/>
      <c r="AB10" s="425"/>
      <c r="AC10" s="425"/>
      <c r="AD10" s="425"/>
      <c r="AE10" s="425"/>
      <c r="AF10" s="425"/>
      <c r="AG10" s="425"/>
      <c r="AH10" s="425"/>
      <c r="AI10" s="425"/>
      <c r="AJ10" s="425"/>
      <c r="AK10" s="425"/>
      <c r="AL10" s="110"/>
      <c r="AM10" s="32"/>
      <c r="AN10" s="32"/>
      <c r="AO10" s="32"/>
    </row>
    <row r="11" spans="1:41" ht="15" customHeight="1" x14ac:dyDescent="0.2">
      <c r="A11" s="109"/>
      <c r="B11" s="424"/>
      <c r="C11" s="424"/>
      <c r="D11" s="424"/>
      <c r="E11" s="424"/>
      <c r="F11" s="424"/>
      <c r="G11" s="424"/>
      <c r="H11" s="424"/>
      <c r="I11" s="424"/>
      <c r="J11" s="424"/>
      <c r="K11" s="424"/>
      <c r="L11" s="424"/>
      <c r="M11" s="424"/>
      <c r="N11" s="424"/>
      <c r="O11" s="424"/>
      <c r="P11" s="424"/>
      <c r="Q11" s="424"/>
      <c r="R11" s="424"/>
      <c r="S11" s="106"/>
      <c r="T11" s="106"/>
      <c r="U11" s="425"/>
      <c r="V11" s="425"/>
      <c r="W11" s="425"/>
      <c r="X11" s="425"/>
      <c r="Y11" s="425"/>
      <c r="Z11" s="425"/>
      <c r="AA11" s="425"/>
      <c r="AB11" s="425"/>
      <c r="AC11" s="425"/>
      <c r="AD11" s="425"/>
      <c r="AE11" s="425"/>
      <c r="AF11" s="425"/>
      <c r="AG11" s="425"/>
      <c r="AH11" s="425"/>
      <c r="AI11" s="425"/>
      <c r="AJ11" s="425"/>
      <c r="AK11" s="425"/>
      <c r="AL11" s="110"/>
      <c r="AM11" s="32"/>
      <c r="AN11" s="32"/>
      <c r="AO11" s="32"/>
    </row>
    <row r="12" spans="1:41" ht="15" customHeight="1" x14ac:dyDescent="0.2">
      <c r="A12" s="109"/>
      <c r="B12" s="424"/>
      <c r="C12" s="424"/>
      <c r="D12" s="424"/>
      <c r="E12" s="424"/>
      <c r="F12" s="424"/>
      <c r="G12" s="424"/>
      <c r="H12" s="424"/>
      <c r="I12" s="424"/>
      <c r="J12" s="424"/>
      <c r="K12" s="424"/>
      <c r="L12" s="424"/>
      <c r="M12" s="424"/>
      <c r="N12" s="424"/>
      <c r="O12" s="424"/>
      <c r="P12" s="424"/>
      <c r="Q12" s="424"/>
      <c r="R12" s="424"/>
      <c r="S12" s="106"/>
      <c r="T12" s="106"/>
      <c r="U12" s="425"/>
      <c r="V12" s="425"/>
      <c r="W12" s="425"/>
      <c r="X12" s="425"/>
      <c r="Y12" s="425"/>
      <c r="Z12" s="425"/>
      <c r="AA12" s="425"/>
      <c r="AB12" s="425"/>
      <c r="AC12" s="425"/>
      <c r="AD12" s="425"/>
      <c r="AE12" s="425"/>
      <c r="AF12" s="425"/>
      <c r="AG12" s="425"/>
      <c r="AH12" s="425"/>
      <c r="AI12" s="425"/>
      <c r="AJ12" s="425"/>
      <c r="AK12" s="425"/>
      <c r="AL12" s="110"/>
      <c r="AM12" s="32"/>
      <c r="AN12" s="32"/>
      <c r="AO12" s="32"/>
    </row>
    <row r="13" spans="1:41" ht="15" customHeight="1" x14ac:dyDescent="0.2">
      <c r="A13" s="109"/>
      <c r="B13" s="424"/>
      <c r="C13" s="424"/>
      <c r="D13" s="424"/>
      <c r="E13" s="424"/>
      <c r="F13" s="424"/>
      <c r="G13" s="424"/>
      <c r="H13" s="424"/>
      <c r="I13" s="424"/>
      <c r="J13" s="424"/>
      <c r="K13" s="424"/>
      <c r="L13" s="424"/>
      <c r="M13" s="424"/>
      <c r="N13" s="424"/>
      <c r="O13" s="424"/>
      <c r="P13" s="424"/>
      <c r="Q13" s="424"/>
      <c r="R13" s="424"/>
      <c r="S13" s="106"/>
      <c r="T13" s="106"/>
      <c r="U13" s="425"/>
      <c r="V13" s="425"/>
      <c r="W13" s="425"/>
      <c r="X13" s="425"/>
      <c r="Y13" s="425"/>
      <c r="Z13" s="425"/>
      <c r="AA13" s="425"/>
      <c r="AB13" s="425"/>
      <c r="AC13" s="425"/>
      <c r="AD13" s="425"/>
      <c r="AE13" s="425"/>
      <c r="AF13" s="425"/>
      <c r="AG13" s="425"/>
      <c r="AH13" s="425"/>
      <c r="AI13" s="425"/>
      <c r="AJ13" s="425"/>
      <c r="AK13" s="425"/>
      <c r="AL13" s="110"/>
      <c r="AM13" s="32"/>
      <c r="AN13" s="32"/>
      <c r="AO13" s="32"/>
    </row>
    <row r="14" spans="1:41" ht="15" customHeight="1" x14ac:dyDescent="0.2">
      <c r="A14" s="109"/>
      <c r="B14" s="424"/>
      <c r="C14" s="424"/>
      <c r="D14" s="424"/>
      <c r="E14" s="424"/>
      <c r="F14" s="424"/>
      <c r="G14" s="424"/>
      <c r="H14" s="424"/>
      <c r="I14" s="424"/>
      <c r="J14" s="424"/>
      <c r="K14" s="424"/>
      <c r="L14" s="424"/>
      <c r="M14" s="424"/>
      <c r="N14" s="424"/>
      <c r="O14" s="424"/>
      <c r="P14" s="424"/>
      <c r="Q14" s="424"/>
      <c r="R14" s="424"/>
      <c r="S14" s="106"/>
      <c r="T14" s="106"/>
      <c r="U14" s="425"/>
      <c r="V14" s="425"/>
      <c r="W14" s="425"/>
      <c r="X14" s="425"/>
      <c r="Y14" s="425"/>
      <c r="Z14" s="425"/>
      <c r="AA14" s="425"/>
      <c r="AB14" s="425"/>
      <c r="AC14" s="425"/>
      <c r="AD14" s="425"/>
      <c r="AE14" s="425"/>
      <c r="AF14" s="425"/>
      <c r="AG14" s="425"/>
      <c r="AH14" s="425"/>
      <c r="AI14" s="425"/>
      <c r="AJ14" s="425"/>
      <c r="AK14" s="425"/>
      <c r="AL14" s="110"/>
      <c r="AM14" s="32"/>
      <c r="AN14" s="32"/>
      <c r="AO14" s="32"/>
    </row>
    <row r="15" spans="1:41" ht="15" customHeight="1" x14ac:dyDescent="0.2">
      <c r="A15" s="109"/>
      <c r="B15" s="424"/>
      <c r="C15" s="424"/>
      <c r="D15" s="424"/>
      <c r="E15" s="424"/>
      <c r="F15" s="424"/>
      <c r="G15" s="424"/>
      <c r="H15" s="424"/>
      <c r="I15" s="424"/>
      <c r="J15" s="424"/>
      <c r="K15" s="424"/>
      <c r="L15" s="424"/>
      <c r="M15" s="424"/>
      <c r="N15" s="424"/>
      <c r="O15" s="424"/>
      <c r="P15" s="424"/>
      <c r="Q15" s="424"/>
      <c r="R15" s="424"/>
      <c r="S15" s="106"/>
      <c r="T15" s="106"/>
      <c r="U15" s="425"/>
      <c r="V15" s="425"/>
      <c r="W15" s="425"/>
      <c r="X15" s="425"/>
      <c r="Y15" s="425"/>
      <c r="Z15" s="425"/>
      <c r="AA15" s="425"/>
      <c r="AB15" s="425"/>
      <c r="AC15" s="425"/>
      <c r="AD15" s="425"/>
      <c r="AE15" s="425"/>
      <c r="AF15" s="425"/>
      <c r="AG15" s="425"/>
      <c r="AH15" s="425"/>
      <c r="AI15" s="425"/>
      <c r="AJ15" s="425"/>
      <c r="AK15" s="425"/>
      <c r="AL15" s="110"/>
      <c r="AM15" s="32"/>
      <c r="AN15" s="32"/>
      <c r="AO15" s="32"/>
    </row>
    <row r="16" spans="1:41" ht="15" customHeight="1" x14ac:dyDescent="0.2">
      <c r="A16" s="109"/>
      <c r="B16" s="424"/>
      <c r="C16" s="424"/>
      <c r="D16" s="424"/>
      <c r="E16" s="424"/>
      <c r="F16" s="424"/>
      <c r="G16" s="424"/>
      <c r="H16" s="424"/>
      <c r="I16" s="424"/>
      <c r="J16" s="424"/>
      <c r="K16" s="424"/>
      <c r="L16" s="424"/>
      <c r="M16" s="424"/>
      <c r="N16" s="424"/>
      <c r="O16" s="424"/>
      <c r="P16" s="424"/>
      <c r="Q16" s="424"/>
      <c r="R16" s="424"/>
      <c r="S16" s="106"/>
      <c r="T16" s="106"/>
      <c r="U16" s="425"/>
      <c r="V16" s="425"/>
      <c r="W16" s="425"/>
      <c r="X16" s="425"/>
      <c r="Y16" s="425"/>
      <c r="Z16" s="425"/>
      <c r="AA16" s="425"/>
      <c r="AB16" s="425"/>
      <c r="AC16" s="425"/>
      <c r="AD16" s="425"/>
      <c r="AE16" s="425"/>
      <c r="AF16" s="425"/>
      <c r="AG16" s="425"/>
      <c r="AH16" s="425"/>
      <c r="AI16" s="425"/>
      <c r="AJ16" s="425"/>
      <c r="AK16" s="425"/>
      <c r="AL16" s="110"/>
      <c r="AM16" s="32"/>
      <c r="AN16" s="32"/>
      <c r="AO16" s="32"/>
    </row>
    <row r="17" spans="1:41" ht="15" customHeight="1" x14ac:dyDescent="0.2">
      <c r="A17" s="109"/>
      <c r="B17" s="424"/>
      <c r="C17" s="424"/>
      <c r="D17" s="424"/>
      <c r="E17" s="424"/>
      <c r="F17" s="424"/>
      <c r="G17" s="424"/>
      <c r="H17" s="424"/>
      <c r="I17" s="424"/>
      <c r="J17" s="424"/>
      <c r="K17" s="424"/>
      <c r="L17" s="424"/>
      <c r="M17" s="424"/>
      <c r="N17" s="424"/>
      <c r="O17" s="424"/>
      <c r="P17" s="424"/>
      <c r="Q17" s="424"/>
      <c r="R17" s="424"/>
      <c r="S17" s="106"/>
      <c r="T17" s="106"/>
      <c r="U17" s="425"/>
      <c r="V17" s="425"/>
      <c r="W17" s="425"/>
      <c r="X17" s="425"/>
      <c r="Y17" s="425"/>
      <c r="Z17" s="425"/>
      <c r="AA17" s="425"/>
      <c r="AB17" s="425"/>
      <c r="AC17" s="425"/>
      <c r="AD17" s="425"/>
      <c r="AE17" s="425"/>
      <c r="AF17" s="425"/>
      <c r="AG17" s="425"/>
      <c r="AH17" s="425"/>
      <c r="AI17" s="425"/>
      <c r="AJ17" s="425"/>
      <c r="AK17" s="425"/>
      <c r="AL17" s="110"/>
      <c r="AM17" s="32"/>
      <c r="AN17" s="32"/>
      <c r="AO17" s="32"/>
    </row>
    <row r="18" spans="1:41" ht="15" customHeight="1" x14ac:dyDescent="0.2">
      <c r="A18" s="109"/>
      <c r="B18" s="424"/>
      <c r="C18" s="424"/>
      <c r="D18" s="424"/>
      <c r="E18" s="424"/>
      <c r="F18" s="424"/>
      <c r="G18" s="424"/>
      <c r="H18" s="424"/>
      <c r="I18" s="424"/>
      <c r="J18" s="424"/>
      <c r="K18" s="424"/>
      <c r="L18" s="424"/>
      <c r="M18" s="424"/>
      <c r="N18" s="424"/>
      <c r="O18" s="424"/>
      <c r="P18" s="424"/>
      <c r="Q18" s="424"/>
      <c r="R18" s="424"/>
      <c r="S18" s="106"/>
      <c r="T18" s="106"/>
      <c r="U18" s="425"/>
      <c r="V18" s="425"/>
      <c r="W18" s="425"/>
      <c r="X18" s="425"/>
      <c r="Y18" s="425"/>
      <c r="Z18" s="425"/>
      <c r="AA18" s="425"/>
      <c r="AB18" s="425"/>
      <c r="AC18" s="425"/>
      <c r="AD18" s="425"/>
      <c r="AE18" s="425"/>
      <c r="AF18" s="425"/>
      <c r="AG18" s="425"/>
      <c r="AH18" s="425"/>
      <c r="AI18" s="425"/>
      <c r="AJ18" s="425"/>
      <c r="AK18" s="425"/>
      <c r="AL18" s="110"/>
      <c r="AM18" s="32"/>
      <c r="AN18" s="32"/>
      <c r="AO18" s="32"/>
    </row>
    <row r="19" spans="1:41" ht="15" customHeight="1" x14ac:dyDescent="0.2">
      <c r="A19" s="109"/>
      <c r="B19" s="424"/>
      <c r="C19" s="424"/>
      <c r="D19" s="424"/>
      <c r="E19" s="424"/>
      <c r="F19" s="424"/>
      <c r="G19" s="424"/>
      <c r="H19" s="424"/>
      <c r="I19" s="424"/>
      <c r="J19" s="424"/>
      <c r="K19" s="424"/>
      <c r="L19" s="424"/>
      <c r="M19" s="424"/>
      <c r="N19" s="424"/>
      <c r="O19" s="424"/>
      <c r="P19" s="424"/>
      <c r="Q19" s="424"/>
      <c r="R19" s="424"/>
      <c r="S19" s="106"/>
      <c r="T19" s="106"/>
      <c r="U19" s="425"/>
      <c r="V19" s="425"/>
      <c r="W19" s="425"/>
      <c r="X19" s="425"/>
      <c r="Y19" s="425"/>
      <c r="Z19" s="425"/>
      <c r="AA19" s="425"/>
      <c r="AB19" s="425"/>
      <c r="AC19" s="425"/>
      <c r="AD19" s="425"/>
      <c r="AE19" s="425"/>
      <c r="AF19" s="425"/>
      <c r="AG19" s="425"/>
      <c r="AH19" s="425"/>
      <c r="AI19" s="425"/>
      <c r="AJ19" s="425"/>
      <c r="AK19" s="425"/>
      <c r="AL19" s="110"/>
      <c r="AM19" s="32"/>
      <c r="AN19" s="32"/>
      <c r="AO19" s="32"/>
    </row>
    <row r="20" spans="1:41" ht="27.75" customHeight="1" x14ac:dyDescent="0.2">
      <c r="A20" s="109"/>
      <c r="B20" s="424"/>
      <c r="C20" s="424"/>
      <c r="D20" s="424"/>
      <c r="E20" s="424"/>
      <c r="F20" s="424"/>
      <c r="G20" s="424"/>
      <c r="H20" s="424"/>
      <c r="I20" s="424"/>
      <c r="J20" s="424"/>
      <c r="K20" s="424"/>
      <c r="L20" s="424"/>
      <c r="M20" s="424"/>
      <c r="N20" s="424"/>
      <c r="O20" s="424"/>
      <c r="P20" s="424"/>
      <c r="Q20" s="424"/>
      <c r="R20" s="424"/>
      <c r="S20" s="106"/>
      <c r="T20" s="106"/>
      <c r="U20" s="425"/>
      <c r="V20" s="425"/>
      <c r="W20" s="425"/>
      <c r="X20" s="425"/>
      <c r="Y20" s="425"/>
      <c r="Z20" s="425"/>
      <c r="AA20" s="425"/>
      <c r="AB20" s="425"/>
      <c r="AC20" s="425"/>
      <c r="AD20" s="425"/>
      <c r="AE20" s="425"/>
      <c r="AF20" s="425"/>
      <c r="AG20" s="425"/>
      <c r="AH20" s="425"/>
      <c r="AI20" s="425"/>
      <c r="AJ20" s="425"/>
      <c r="AK20" s="425"/>
      <c r="AL20" s="110"/>
      <c r="AM20" s="32"/>
      <c r="AN20" s="32"/>
      <c r="AO20" s="32"/>
    </row>
    <row r="21" spans="1:41" ht="10.5" customHeight="1" x14ac:dyDescent="0.2">
      <c r="A21" s="109"/>
      <c r="B21" s="102"/>
      <c r="C21" s="102"/>
      <c r="D21" s="102"/>
      <c r="E21" s="102"/>
      <c r="F21" s="102"/>
      <c r="G21" s="102"/>
      <c r="H21" s="102"/>
      <c r="I21" s="102"/>
      <c r="J21" s="102"/>
      <c r="K21" s="102"/>
      <c r="L21" s="102"/>
      <c r="M21" s="102"/>
      <c r="N21" s="102"/>
      <c r="O21" s="102"/>
      <c r="P21" s="102"/>
      <c r="Q21" s="102"/>
      <c r="R21" s="102"/>
      <c r="S21" s="106"/>
      <c r="T21" s="106"/>
      <c r="U21" s="287"/>
      <c r="V21" s="287"/>
      <c r="W21" s="287"/>
      <c r="X21" s="287"/>
      <c r="Y21" s="287"/>
      <c r="Z21" s="287"/>
      <c r="AA21" s="287"/>
      <c r="AB21" s="287"/>
      <c r="AC21" s="287"/>
      <c r="AD21" s="287"/>
      <c r="AE21" s="287"/>
      <c r="AF21" s="287"/>
      <c r="AG21" s="287"/>
      <c r="AH21" s="287"/>
      <c r="AI21" s="287"/>
      <c r="AJ21" s="287"/>
      <c r="AK21" s="287"/>
      <c r="AL21" s="110"/>
      <c r="AM21" s="32"/>
      <c r="AN21" s="32"/>
      <c r="AO21" s="32"/>
    </row>
    <row r="22" spans="1:41" ht="15" customHeight="1" x14ac:dyDescent="0.2">
      <c r="A22" s="111"/>
      <c r="B22" s="417" t="s">
        <v>178</v>
      </c>
      <c r="C22" s="417"/>
      <c r="D22" s="417"/>
      <c r="E22" s="417"/>
      <c r="F22" s="417"/>
      <c r="G22" s="417"/>
      <c r="H22" s="417"/>
      <c r="I22" s="417"/>
      <c r="J22" s="417"/>
      <c r="K22" s="417"/>
      <c r="L22" s="417"/>
      <c r="M22" s="417"/>
      <c r="N22" s="417"/>
      <c r="O22" s="417"/>
      <c r="P22" s="417"/>
      <c r="Q22" s="417"/>
      <c r="R22" s="417"/>
      <c r="S22" s="106"/>
      <c r="T22" s="106"/>
      <c r="U22" s="418" t="s">
        <v>179</v>
      </c>
      <c r="V22" s="418"/>
      <c r="W22" s="418"/>
      <c r="X22" s="418"/>
      <c r="Y22" s="418"/>
      <c r="Z22" s="418"/>
      <c r="AA22" s="418"/>
      <c r="AB22" s="418"/>
      <c r="AC22" s="418"/>
      <c r="AD22" s="418"/>
      <c r="AE22" s="418"/>
      <c r="AF22" s="418"/>
      <c r="AG22" s="418"/>
      <c r="AH22" s="418"/>
      <c r="AI22" s="418"/>
      <c r="AJ22" s="418"/>
      <c r="AK22" s="418"/>
      <c r="AL22" s="112"/>
      <c r="AM22" s="32"/>
      <c r="AN22" s="32"/>
      <c r="AO22" s="32"/>
    </row>
    <row r="23" spans="1:41" ht="5.0999999999999996" customHeight="1" x14ac:dyDescent="0.2">
      <c r="A23" s="113"/>
      <c r="B23" s="113"/>
      <c r="C23" s="113"/>
      <c r="D23" s="113"/>
      <c r="E23" s="113"/>
      <c r="F23" s="113"/>
      <c r="G23" s="113"/>
      <c r="H23" s="113"/>
      <c r="I23" s="113"/>
      <c r="J23" s="113"/>
      <c r="K23" s="113"/>
      <c r="L23" s="113"/>
      <c r="M23" s="113"/>
      <c r="N23" s="113"/>
      <c r="O23" s="113"/>
      <c r="P23" s="113"/>
      <c r="Q23" s="113"/>
      <c r="R23" s="113"/>
      <c r="S23" s="106"/>
      <c r="T23" s="106"/>
      <c r="U23" s="114"/>
      <c r="V23" s="114"/>
      <c r="W23" s="114"/>
      <c r="X23" s="114"/>
      <c r="Y23" s="114"/>
      <c r="Z23" s="114"/>
      <c r="AA23" s="114"/>
      <c r="AB23" s="114"/>
      <c r="AC23" s="114"/>
      <c r="AD23" s="114"/>
      <c r="AE23" s="114"/>
      <c r="AF23" s="114"/>
      <c r="AG23" s="114"/>
      <c r="AH23" s="114"/>
      <c r="AI23" s="114"/>
      <c r="AJ23" s="114"/>
      <c r="AK23" s="114"/>
      <c r="AL23" s="114"/>
      <c r="AM23" s="32"/>
      <c r="AN23" s="32"/>
      <c r="AO23" s="32"/>
    </row>
    <row r="24" spans="1:41" ht="18" customHeight="1" x14ac:dyDescent="0.2">
      <c r="A24" s="115"/>
      <c r="B24" s="116" t="s">
        <v>180</v>
      </c>
      <c r="C24" s="422" t="s">
        <v>181</v>
      </c>
      <c r="D24" s="422"/>
      <c r="E24" s="422"/>
      <c r="F24" s="422"/>
      <c r="G24" s="422"/>
      <c r="H24" s="422"/>
      <c r="I24" s="422"/>
      <c r="J24" s="422"/>
      <c r="K24" s="422"/>
      <c r="L24" s="422"/>
      <c r="M24" s="422"/>
      <c r="N24" s="422"/>
      <c r="O24" s="422"/>
      <c r="P24" s="422"/>
      <c r="Q24" s="422"/>
      <c r="R24" s="422"/>
      <c r="S24" s="106"/>
      <c r="T24" s="106"/>
      <c r="U24" s="416" t="s">
        <v>182</v>
      </c>
      <c r="V24" s="416"/>
      <c r="W24" s="416"/>
      <c r="X24" s="416"/>
      <c r="Y24" s="416"/>
      <c r="Z24" s="416"/>
      <c r="AA24" s="416"/>
      <c r="AB24" s="416"/>
      <c r="AC24" s="416"/>
      <c r="AD24" s="416"/>
      <c r="AE24" s="416"/>
      <c r="AF24" s="416"/>
      <c r="AG24" s="416"/>
      <c r="AH24" s="416"/>
      <c r="AI24" s="416"/>
      <c r="AJ24" s="416"/>
      <c r="AK24" s="117" t="s">
        <v>180</v>
      </c>
      <c r="AL24" s="118"/>
      <c r="AM24" s="32"/>
      <c r="AN24" s="32"/>
      <c r="AO24" s="32"/>
    </row>
    <row r="25" spans="1:41" ht="21" customHeight="1" x14ac:dyDescent="0.2">
      <c r="A25" s="119"/>
      <c r="B25" s="116" t="s">
        <v>183</v>
      </c>
      <c r="C25" s="422" t="s">
        <v>184</v>
      </c>
      <c r="D25" s="422"/>
      <c r="E25" s="422"/>
      <c r="F25" s="422"/>
      <c r="G25" s="422"/>
      <c r="H25" s="422"/>
      <c r="I25" s="422"/>
      <c r="J25" s="422"/>
      <c r="K25" s="422"/>
      <c r="L25" s="422"/>
      <c r="M25" s="422"/>
      <c r="N25" s="422"/>
      <c r="O25" s="422"/>
      <c r="P25" s="422"/>
      <c r="Q25" s="422"/>
      <c r="R25" s="422"/>
      <c r="S25" s="106"/>
      <c r="T25" s="106"/>
      <c r="U25" s="416" t="s">
        <v>326</v>
      </c>
      <c r="V25" s="416"/>
      <c r="W25" s="416"/>
      <c r="X25" s="416"/>
      <c r="Y25" s="416"/>
      <c r="Z25" s="416"/>
      <c r="AA25" s="416"/>
      <c r="AB25" s="416"/>
      <c r="AC25" s="416"/>
      <c r="AD25" s="416"/>
      <c r="AE25" s="416"/>
      <c r="AF25" s="416"/>
      <c r="AG25" s="416"/>
      <c r="AH25" s="416"/>
      <c r="AI25" s="416"/>
      <c r="AJ25" s="416"/>
      <c r="AK25" s="117" t="s">
        <v>183</v>
      </c>
      <c r="AL25" s="120"/>
      <c r="AM25" s="32"/>
      <c r="AN25" s="32"/>
      <c r="AO25" s="32"/>
    </row>
    <row r="26" spans="1:41" ht="12" customHeight="1" x14ac:dyDescent="0.2">
      <c r="A26" s="119"/>
      <c r="B26" s="121"/>
      <c r="C26" s="422"/>
      <c r="D26" s="422"/>
      <c r="E26" s="422"/>
      <c r="F26" s="422"/>
      <c r="G26" s="422"/>
      <c r="H26" s="422"/>
      <c r="I26" s="422"/>
      <c r="J26" s="422"/>
      <c r="K26" s="422"/>
      <c r="L26" s="422"/>
      <c r="M26" s="422"/>
      <c r="N26" s="422"/>
      <c r="O26" s="422"/>
      <c r="P26" s="422"/>
      <c r="Q26" s="422"/>
      <c r="R26" s="422"/>
      <c r="S26" s="106"/>
      <c r="T26" s="106"/>
      <c r="U26" s="416"/>
      <c r="V26" s="416"/>
      <c r="W26" s="416"/>
      <c r="X26" s="416"/>
      <c r="Y26" s="416"/>
      <c r="Z26" s="416"/>
      <c r="AA26" s="416"/>
      <c r="AB26" s="416"/>
      <c r="AC26" s="416"/>
      <c r="AD26" s="416"/>
      <c r="AE26" s="416"/>
      <c r="AF26" s="416"/>
      <c r="AG26" s="416"/>
      <c r="AH26" s="416"/>
      <c r="AI26" s="416"/>
      <c r="AJ26" s="416"/>
      <c r="AK26" s="117"/>
      <c r="AL26" s="120"/>
      <c r="AM26" s="32"/>
      <c r="AN26" s="32"/>
      <c r="AO26" s="32"/>
    </row>
    <row r="27" spans="1:41" ht="11.25" customHeight="1" x14ac:dyDescent="0.2">
      <c r="A27" s="119"/>
      <c r="B27" s="121"/>
      <c r="C27" s="422"/>
      <c r="D27" s="422"/>
      <c r="E27" s="422"/>
      <c r="F27" s="422"/>
      <c r="G27" s="422"/>
      <c r="H27" s="422"/>
      <c r="I27" s="422"/>
      <c r="J27" s="422"/>
      <c r="K27" s="422"/>
      <c r="L27" s="422"/>
      <c r="M27" s="422"/>
      <c r="N27" s="422"/>
      <c r="O27" s="422"/>
      <c r="P27" s="422"/>
      <c r="Q27" s="422"/>
      <c r="R27" s="422"/>
      <c r="S27" s="106"/>
      <c r="T27" s="106"/>
      <c r="U27" s="416"/>
      <c r="V27" s="416"/>
      <c r="W27" s="416"/>
      <c r="X27" s="416"/>
      <c r="Y27" s="416"/>
      <c r="Z27" s="416"/>
      <c r="AA27" s="416"/>
      <c r="AB27" s="416"/>
      <c r="AC27" s="416"/>
      <c r="AD27" s="416"/>
      <c r="AE27" s="416"/>
      <c r="AF27" s="416"/>
      <c r="AG27" s="416"/>
      <c r="AH27" s="416"/>
      <c r="AI27" s="416"/>
      <c r="AJ27" s="416"/>
      <c r="AK27" s="117"/>
      <c r="AL27" s="120"/>
      <c r="AM27" s="32"/>
      <c r="AN27" s="32"/>
      <c r="AO27" s="32"/>
    </row>
    <row r="28" spans="1:41" ht="18" customHeight="1" x14ac:dyDescent="0.2">
      <c r="A28" s="119"/>
      <c r="B28" s="116" t="s">
        <v>185</v>
      </c>
      <c r="C28" s="422" t="s">
        <v>186</v>
      </c>
      <c r="D28" s="422"/>
      <c r="E28" s="422"/>
      <c r="F28" s="422"/>
      <c r="G28" s="422"/>
      <c r="H28" s="422"/>
      <c r="I28" s="422"/>
      <c r="J28" s="422"/>
      <c r="K28" s="422"/>
      <c r="L28" s="422"/>
      <c r="M28" s="422"/>
      <c r="N28" s="422"/>
      <c r="O28" s="422"/>
      <c r="P28" s="422"/>
      <c r="Q28" s="422"/>
      <c r="R28" s="422"/>
      <c r="S28" s="106"/>
      <c r="T28" s="106"/>
      <c r="U28" s="416" t="s">
        <v>187</v>
      </c>
      <c r="V28" s="416"/>
      <c r="W28" s="416"/>
      <c r="X28" s="416"/>
      <c r="Y28" s="416"/>
      <c r="Z28" s="416"/>
      <c r="AA28" s="416"/>
      <c r="AB28" s="416"/>
      <c r="AC28" s="416"/>
      <c r="AD28" s="416"/>
      <c r="AE28" s="416"/>
      <c r="AF28" s="416"/>
      <c r="AG28" s="416"/>
      <c r="AH28" s="416"/>
      <c r="AI28" s="416"/>
      <c r="AJ28" s="416"/>
      <c r="AK28" s="117" t="s">
        <v>185</v>
      </c>
      <c r="AL28" s="120"/>
      <c r="AM28" s="32"/>
      <c r="AN28" s="32"/>
      <c r="AO28" s="32"/>
    </row>
    <row r="29" spans="1:41" ht="30.75" customHeight="1" x14ac:dyDescent="0.2">
      <c r="A29" s="119"/>
      <c r="B29" s="116" t="s">
        <v>188</v>
      </c>
      <c r="C29" s="422" t="s">
        <v>189</v>
      </c>
      <c r="D29" s="422"/>
      <c r="E29" s="422"/>
      <c r="F29" s="422"/>
      <c r="G29" s="422"/>
      <c r="H29" s="422"/>
      <c r="I29" s="422"/>
      <c r="J29" s="422"/>
      <c r="K29" s="422"/>
      <c r="L29" s="422"/>
      <c r="M29" s="422"/>
      <c r="N29" s="422"/>
      <c r="O29" s="422"/>
      <c r="P29" s="422"/>
      <c r="Q29" s="422"/>
      <c r="R29" s="422"/>
      <c r="S29" s="106"/>
      <c r="T29" s="106"/>
      <c r="U29" s="416" t="s">
        <v>327</v>
      </c>
      <c r="V29" s="416"/>
      <c r="W29" s="416"/>
      <c r="X29" s="416"/>
      <c r="Y29" s="416"/>
      <c r="Z29" s="416"/>
      <c r="AA29" s="416"/>
      <c r="AB29" s="416"/>
      <c r="AC29" s="416"/>
      <c r="AD29" s="416"/>
      <c r="AE29" s="416"/>
      <c r="AF29" s="416"/>
      <c r="AG29" s="416"/>
      <c r="AH29" s="416"/>
      <c r="AI29" s="416"/>
      <c r="AJ29" s="416"/>
      <c r="AK29" s="117" t="s">
        <v>188</v>
      </c>
      <c r="AL29" s="120"/>
      <c r="AM29" s="32"/>
      <c r="AN29" s="32"/>
      <c r="AO29" s="32"/>
    </row>
    <row r="30" spans="1:41" ht="21" customHeight="1" x14ac:dyDescent="0.2">
      <c r="A30" s="119"/>
      <c r="B30" s="116" t="s">
        <v>190</v>
      </c>
      <c r="C30" s="422" t="s">
        <v>308</v>
      </c>
      <c r="D30" s="422"/>
      <c r="E30" s="422"/>
      <c r="F30" s="422"/>
      <c r="G30" s="422"/>
      <c r="H30" s="422"/>
      <c r="I30" s="422"/>
      <c r="J30" s="422"/>
      <c r="K30" s="422"/>
      <c r="L30" s="422"/>
      <c r="M30" s="422"/>
      <c r="N30" s="422"/>
      <c r="O30" s="422"/>
      <c r="P30" s="422"/>
      <c r="Q30" s="422"/>
      <c r="R30" s="422"/>
      <c r="S30" s="106"/>
      <c r="T30" s="106"/>
      <c r="U30" s="416" t="s">
        <v>191</v>
      </c>
      <c r="V30" s="416"/>
      <c r="W30" s="416"/>
      <c r="X30" s="416"/>
      <c r="Y30" s="416"/>
      <c r="Z30" s="416"/>
      <c r="AA30" s="416"/>
      <c r="AB30" s="416"/>
      <c r="AC30" s="416"/>
      <c r="AD30" s="416"/>
      <c r="AE30" s="416"/>
      <c r="AF30" s="416"/>
      <c r="AG30" s="416"/>
      <c r="AH30" s="416"/>
      <c r="AI30" s="416"/>
      <c r="AJ30" s="416"/>
      <c r="AK30" s="117" t="s">
        <v>190</v>
      </c>
      <c r="AL30" s="120"/>
      <c r="AM30" s="32"/>
      <c r="AN30" s="32"/>
      <c r="AO30" s="32"/>
    </row>
    <row r="31" spans="1:41" ht="12" customHeight="1" x14ac:dyDescent="0.2">
      <c r="A31" s="119"/>
      <c r="B31" s="116"/>
      <c r="C31" s="422"/>
      <c r="D31" s="422"/>
      <c r="E31" s="422"/>
      <c r="F31" s="422"/>
      <c r="G31" s="422"/>
      <c r="H31" s="422"/>
      <c r="I31" s="422"/>
      <c r="J31" s="422"/>
      <c r="K31" s="422"/>
      <c r="L31" s="422"/>
      <c r="M31" s="422"/>
      <c r="N31" s="422"/>
      <c r="O31" s="422"/>
      <c r="P31" s="422"/>
      <c r="Q31" s="422"/>
      <c r="R31" s="422"/>
      <c r="S31" s="106"/>
      <c r="T31" s="106"/>
      <c r="U31" s="416"/>
      <c r="V31" s="416"/>
      <c r="W31" s="416"/>
      <c r="X31" s="416"/>
      <c r="Y31" s="416"/>
      <c r="Z31" s="416"/>
      <c r="AA31" s="416"/>
      <c r="AB31" s="416"/>
      <c r="AC31" s="416"/>
      <c r="AD31" s="416"/>
      <c r="AE31" s="416"/>
      <c r="AF31" s="416"/>
      <c r="AG31" s="416"/>
      <c r="AH31" s="416"/>
      <c r="AI31" s="416"/>
      <c r="AJ31" s="416"/>
      <c r="AK31" s="117"/>
      <c r="AL31" s="120"/>
      <c r="AM31" s="32"/>
      <c r="AN31" s="32"/>
      <c r="AO31" s="32"/>
    </row>
    <row r="32" spans="1:41" ht="24" customHeight="1" x14ac:dyDescent="0.2">
      <c r="A32" s="119"/>
      <c r="B32" s="116"/>
      <c r="C32" s="422"/>
      <c r="D32" s="422"/>
      <c r="E32" s="422"/>
      <c r="F32" s="422"/>
      <c r="G32" s="422"/>
      <c r="H32" s="422"/>
      <c r="I32" s="422"/>
      <c r="J32" s="422"/>
      <c r="K32" s="422"/>
      <c r="L32" s="422"/>
      <c r="M32" s="422"/>
      <c r="N32" s="422"/>
      <c r="O32" s="422"/>
      <c r="P32" s="422"/>
      <c r="Q32" s="422"/>
      <c r="R32" s="422"/>
      <c r="S32" s="106"/>
      <c r="T32" s="106"/>
      <c r="U32" s="416"/>
      <c r="V32" s="416"/>
      <c r="W32" s="416"/>
      <c r="X32" s="416"/>
      <c r="Y32" s="416"/>
      <c r="Z32" s="416"/>
      <c r="AA32" s="416"/>
      <c r="AB32" s="416"/>
      <c r="AC32" s="416"/>
      <c r="AD32" s="416"/>
      <c r="AE32" s="416"/>
      <c r="AF32" s="416"/>
      <c r="AG32" s="416"/>
      <c r="AH32" s="416"/>
      <c r="AI32" s="416"/>
      <c r="AJ32" s="416"/>
      <c r="AK32" s="117"/>
      <c r="AL32" s="120"/>
      <c r="AM32" s="32"/>
      <c r="AN32" s="32"/>
      <c r="AO32" s="32"/>
    </row>
    <row r="33" spans="1:41" ht="39" customHeight="1" x14ac:dyDescent="0.2">
      <c r="A33" s="119"/>
      <c r="B33" s="116" t="s">
        <v>192</v>
      </c>
      <c r="C33" s="422" t="s">
        <v>193</v>
      </c>
      <c r="D33" s="422"/>
      <c r="E33" s="422"/>
      <c r="F33" s="422"/>
      <c r="G33" s="422"/>
      <c r="H33" s="422"/>
      <c r="I33" s="422"/>
      <c r="J33" s="422"/>
      <c r="K33" s="422"/>
      <c r="L33" s="422"/>
      <c r="M33" s="422"/>
      <c r="N33" s="422"/>
      <c r="O33" s="422"/>
      <c r="P33" s="422"/>
      <c r="Q33" s="422"/>
      <c r="R33" s="422"/>
      <c r="S33" s="106"/>
      <c r="T33" s="106"/>
      <c r="U33" s="416" t="s">
        <v>194</v>
      </c>
      <c r="V33" s="416"/>
      <c r="W33" s="416"/>
      <c r="X33" s="416"/>
      <c r="Y33" s="416"/>
      <c r="Z33" s="416"/>
      <c r="AA33" s="416"/>
      <c r="AB33" s="416"/>
      <c r="AC33" s="416"/>
      <c r="AD33" s="416"/>
      <c r="AE33" s="416"/>
      <c r="AF33" s="416"/>
      <c r="AG33" s="416"/>
      <c r="AH33" s="416"/>
      <c r="AI33" s="416"/>
      <c r="AJ33" s="416"/>
      <c r="AK33" s="117" t="s">
        <v>192</v>
      </c>
      <c r="AL33" s="120"/>
      <c r="AM33" s="32"/>
      <c r="AN33" s="32"/>
      <c r="AO33" s="32"/>
    </row>
    <row r="34" spans="1:41" ht="10.5" customHeight="1" x14ac:dyDescent="0.2">
      <c r="A34" s="109"/>
      <c r="B34" s="102"/>
      <c r="C34" s="102"/>
      <c r="D34" s="102"/>
      <c r="E34" s="102"/>
      <c r="F34" s="102"/>
      <c r="G34" s="102"/>
      <c r="H34" s="102"/>
      <c r="I34" s="102"/>
      <c r="J34" s="102"/>
      <c r="K34" s="102"/>
      <c r="L34" s="102"/>
      <c r="M34" s="102"/>
      <c r="N34" s="102"/>
      <c r="O34" s="102"/>
      <c r="P34" s="102"/>
      <c r="Q34" s="102"/>
      <c r="R34" s="102"/>
      <c r="S34" s="106"/>
      <c r="T34" s="106"/>
      <c r="U34" s="287"/>
      <c r="V34" s="287"/>
      <c r="W34" s="287"/>
      <c r="X34" s="287"/>
      <c r="Y34" s="287"/>
      <c r="Z34" s="287"/>
      <c r="AA34" s="287"/>
      <c r="AB34" s="287"/>
      <c r="AC34" s="287"/>
      <c r="AD34" s="287"/>
      <c r="AE34" s="287"/>
      <c r="AF34" s="287"/>
      <c r="AG34" s="287"/>
      <c r="AH34" s="287"/>
      <c r="AI34" s="287"/>
      <c r="AJ34" s="287"/>
      <c r="AK34" s="287"/>
      <c r="AL34" s="110"/>
      <c r="AM34" s="32"/>
      <c r="AN34" s="32"/>
      <c r="AO34" s="32"/>
    </row>
    <row r="35" spans="1:41" ht="15" customHeight="1" x14ac:dyDescent="0.2">
      <c r="A35" s="111"/>
      <c r="B35" s="417" t="s">
        <v>195</v>
      </c>
      <c r="C35" s="417"/>
      <c r="D35" s="417"/>
      <c r="E35" s="417"/>
      <c r="F35" s="417"/>
      <c r="G35" s="417"/>
      <c r="H35" s="417"/>
      <c r="I35" s="417"/>
      <c r="J35" s="417"/>
      <c r="K35" s="417"/>
      <c r="L35" s="417"/>
      <c r="M35" s="417"/>
      <c r="N35" s="417"/>
      <c r="O35" s="417"/>
      <c r="P35" s="417"/>
      <c r="Q35" s="417"/>
      <c r="R35" s="417"/>
      <c r="S35" s="106"/>
      <c r="T35" s="106"/>
      <c r="U35" s="418" t="s">
        <v>196</v>
      </c>
      <c r="V35" s="418"/>
      <c r="W35" s="418"/>
      <c r="X35" s="418"/>
      <c r="Y35" s="418"/>
      <c r="Z35" s="418"/>
      <c r="AA35" s="418"/>
      <c r="AB35" s="418"/>
      <c r="AC35" s="418"/>
      <c r="AD35" s="418"/>
      <c r="AE35" s="418"/>
      <c r="AF35" s="418"/>
      <c r="AG35" s="418"/>
      <c r="AH35" s="418"/>
      <c r="AI35" s="418"/>
      <c r="AJ35" s="418"/>
      <c r="AK35" s="418"/>
      <c r="AL35" s="112"/>
      <c r="AM35" s="32"/>
      <c r="AN35" s="32"/>
      <c r="AO35" s="32"/>
    </row>
    <row r="36" spans="1:41" ht="5.0999999999999996" customHeight="1" x14ac:dyDescent="0.2">
      <c r="A36" s="119"/>
      <c r="B36" s="122"/>
      <c r="C36" s="119"/>
      <c r="D36" s="119"/>
      <c r="E36" s="119"/>
      <c r="F36" s="119"/>
      <c r="G36" s="119"/>
      <c r="H36" s="119"/>
      <c r="I36" s="119"/>
      <c r="J36" s="119"/>
      <c r="K36" s="119"/>
      <c r="L36" s="119"/>
      <c r="M36" s="119"/>
      <c r="N36" s="119"/>
      <c r="O36" s="119"/>
      <c r="P36" s="119"/>
      <c r="Q36" s="119"/>
      <c r="R36" s="119"/>
      <c r="S36" s="106"/>
      <c r="T36" s="106"/>
      <c r="U36" s="120"/>
      <c r="V36" s="120"/>
      <c r="W36" s="120"/>
      <c r="X36" s="120"/>
      <c r="Y36" s="120"/>
      <c r="Z36" s="120"/>
      <c r="AA36" s="120"/>
      <c r="AB36" s="120"/>
      <c r="AC36" s="120"/>
      <c r="AD36" s="120"/>
      <c r="AE36" s="120"/>
      <c r="AF36" s="120"/>
      <c r="AG36" s="120"/>
      <c r="AH36" s="120"/>
      <c r="AI36" s="120"/>
      <c r="AJ36" s="120"/>
      <c r="AK36" s="120"/>
      <c r="AL36" s="120"/>
      <c r="AM36" s="32"/>
      <c r="AN36" s="32"/>
      <c r="AO36" s="32"/>
    </row>
    <row r="37" spans="1:41" ht="15" customHeight="1" x14ac:dyDescent="0.2">
      <c r="A37" s="119"/>
      <c r="B37" s="420" t="s">
        <v>235</v>
      </c>
      <c r="C37" s="420"/>
      <c r="D37" s="420"/>
      <c r="E37" s="420"/>
      <c r="F37" s="420"/>
      <c r="G37" s="420"/>
      <c r="H37" s="420"/>
      <c r="I37" s="420"/>
      <c r="J37" s="420"/>
      <c r="K37" s="420"/>
      <c r="L37" s="420"/>
      <c r="M37" s="420"/>
      <c r="N37" s="420"/>
      <c r="O37" s="420"/>
      <c r="P37" s="420"/>
      <c r="Q37" s="420"/>
      <c r="R37" s="420"/>
      <c r="S37" s="106"/>
      <c r="T37" s="106"/>
      <c r="U37" s="421" t="s">
        <v>197</v>
      </c>
      <c r="V37" s="421"/>
      <c r="W37" s="421"/>
      <c r="X37" s="421"/>
      <c r="Y37" s="421"/>
      <c r="Z37" s="421"/>
      <c r="AA37" s="421"/>
      <c r="AB37" s="421"/>
      <c r="AC37" s="421"/>
      <c r="AD37" s="421"/>
      <c r="AE37" s="421"/>
      <c r="AF37" s="421"/>
      <c r="AG37" s="421"/>
      <c r="AH37" s="421"/>
      <c r="AI37" s="421"/>
      <c r="AJ37" s="421"/>
      <c r="AK37" s="421"/>
      <c r="AL37" s="120"/>
      <c r="AM37" s="32"/>
      <c r="AN37" s="32"/>
      <c r="AO37" s="32"/>
    </row>
    <row r="38" spans="1:41" ht="15" customHeight="1" x14ac:dyDescent="0.2">
      <c r="A38" s="119"/>
      <c r="B38" s="420"/>
      <c r="C38" s="420"/>
      <c r="D38" s="420"/>
      <c r="E38" s="420"/>
      <c r="F38" s="420"/>
      <c r="G38" s="420"/>
      <c r="H38" s="420"/>
      <c r="I38" s="420"/>
      <c r="J38" s="420"/>
      <c r="K38" s="420"/>
      <c r="L38" s="420"/>
      <c r="M38" s="420"/>
      <c r="N38" s="420"/>
      <c r="O38" s="420"/>
      <c r="P38" s="420"/>
      <c r="Q38" s="420"/>
      <c r="R38" s="420"/>
      <c r="S38" s="106"/>
      <c r="T38" s="106"/>
      <c r="U38" s="421"/>
      <c r="V38" s="421"/>
      <c r="W38" s="421"/>
      <c r="X38" s="421"/>
      <c r="Y38" s="421"/>
      <c r="Z38" s="421"/>
      <c r="AA38" s="421"/>
      <c r="AB38" s="421"/>
      <c r="AC38" s="421"/>
      <c r="AD38" s="421"/>
      <c r="AE38" s="421"/>
      <c r="AF38" s="421"/>
      <c r="AG38" s="421"/>
      <c r="AH38" s="421"/>
      <c r="AI38" s="421"/>
      <c r="AJ38" s="421"/>
      <c r="AK38" s="421"/>
      <c r="AL38" s="120"/>
      <c r="AM38" s="32"/>
      <c r="AN38" s="32"/>
      <c r="AO38" s="32"/>
    </row>
    <row r="39" spans="1:41" ht="16.5" customHeight="1" x14ac:dyDescent="0.2">
      <c r="A39" s="119"/>
      <c r="B39" s="420"/>
      <c r="C39" s="420"/>
      <c r="D39" s="420"/>
      <c r="E39" s="420"/>
      <c r="F39" s="420"/>
      <c r="G39" s="420"/>
      <c r="H39" s="420"/>
      <c r="I39" s="420"/>
      <c r="J39" s="420"/>
      <c r="K39" s="420"/>
      <c r="L39" s="420"/>
      <c r="M39" s="420"/>
      <c r="N39" s="420"/>
      <c r="O39" s="420"/>
      <c r="P39" s="420"/>
      <c r="Q39" s="420"/>
      <c r="R39" s="420"/>
      <c r="S39" s="106"/>
      <c r="T39" s="106"/>
      <c r="U39" s="421"/>
      <c r="V39" s="421"/>
      <c r="W39" s="421"/>
      <c r="X39" s="421"/>
      <c r="Y39" s="421"/>
      <c r="Z39" s="421"/>
      <c r="AA39" s="421"/>
      <c r="AB39" s="421"/>
      <c r="AC39" s="421"/>
      <c r="AD39" s="421"/>
      <c r="AE39" s="421"/>
      <c r="AF39" s="421"/>
      <c r="AG39" s="421"/>
      <c r="AH39" s="421"/>
      <c r="AI39" s="421"/>
      <c r="AJ39" s="421"/>
      <c r="AK39" s="421"/>
      <c r="AL39" s="120"/>
      <c r="AM39" s="32"/>
      <c r="AN39" s="32"/>
      <c r="AO39" s="32"/>
    </row>
    <row r="40" spans="1:41" ht="15" customHeight="1" x14ac:dyDescent="0.2">
      <c r="A40" s="119"/>
      <c r="B40" s="288" t="s">
        <v>198</v>
      </c>
      <c r="C40" s="422" t="s">
        <v>199</v>
      </c>
      <c r="D40" s="422"/>
      <c r="E40" s="422"/>
      <c r="F40" s="422"/>
      <c r="G40" s="422"/>
      <c r="H40" s="422"/>
      <c r="I40" s="422"/>
      <c r="J40" s="422"/>
      <c r="K40" s="422"/>
      <c r="L40" s="422"/>
      <c r="M40" s="422"/>
      <c r="N40" s="422"/>
      <c r="O40" s="422"/>
      <c r="P40" s="422"/>
      <c r="Q40" s="422"/>
      <c r="R40" s="422"/>
      <c r="S40" s="106"/>
      <c r="T40" s="106"/>
      <c r="U40" s="416" t="s">
        <v>200</v>
      </c>
      <c r="V40" s="416"/>
      <c r="W40" s="416"/>
      <c r="X40" s="416"/>
      <c r="Y40" s="416"/>
      <c r="Z40" s="416"/>
      <c r="AA40" s="416"/>
      <c r="AB40" s="416"/>
      <c r="AC40" s="416"/>
      <c r="AD40" s="416"/>
      <c r="AE40" s="416"/>
      <c r="AF40" s="416"/>
      <c r="AG40" s="416"/>
      <c r="AH40" s="416"/>
      <c r="AI40" s="416"/>
      <c r="AJ40" s="416"/>
      <c r="AK40" s="123" t="s">
        <v>198</v>
      </c>
      <c r="AL40" s="120"/>
      <c r="AM40" s="32"/>
      <c r="AN40" s="32"/>
      <c r="AO40" s="32"/>
    </row>
    <row r="41" spans="1:41" ht="15" customHeight="1" x14ac:dyDescent="0.2">
      <c r="A41" s="119"/>
      <c r="B41" s="288" t="s">
        <v>201</v>
      </c>
      <c r="C41" s="422" t="s">
        <v>202</v>
      </c>
      <c r="D41" s="422"/>
      <c r="E41" s="422"/>
      <c r="F41" s="422"/>
      <c r="G41" s="422"/>
      <c r="H41" s="422"/>
      <c r="I41" s="422"/>
      <c r="J41" s="422"/>
      <c r="K41" s="422"/>
      <c r="L41" s="422"/>
      <c r="M41" s="422"/>
      <c r="N41" s="422"/>
      <c r="O41" s="422"/>
      <c r="P41" s="422"/>
      <c r="Q41" s="422"/>
      <c r="R41" s="422"/>
      <c r="S41" s="106"/>
      <c r="T41" s="106"/>
      <c r="U41" s="416" t="s">
        <v>203</v>
      </c>
      <c r="V41" s="416"/>
      <c r="W41" s="416"/>
      <c r="X41" s="416"/>
      <c r="Y41" s="416"/>
      <c r="Z41" s="416"/>
      <c r="AA41" s="416"/>
      <c r="AB41" s="416"/>
      <c r="AC41" s="416"/>
      <c r="AD41" s="416"/>
      <c r="AE41" s="416"/>
      <c r="AF41" s="416"/>
      <c r="AG41" s="416"/>
      <c r="AH41" s="416"/>
      <c r="AI41" s="416"/>
      <c r="AJ41" s="416"/>
      <c r="AK41" s="123" t="s">
        <v>201</v>
      </c>
      <c r="AL41" s="120"/>
      <c r="AM41" s="32"/>
      <c r="AN41" s="32"/>
      <c r="AO41" s="32"/>
    </row>
    <row r="42" spans="1:41" ht="15" customHeight="1" x14ac:dyDescent="0.2">
      <c r="A42" s="113"/>
      <c r="B42" s="288" t="s">
        <v>204</v>
      </c>
      <c r="C42" s="422" t="s">
        <v>205</v>
      </c>
      <c r="D42" s="422"/>
      <c r="E42" s="422"/>
      <c r="F42" s="422"/>
      <c r="G42" s="422"/>
      <c r="H42" s="422"/>
      <c r="I42" s="422"/>
      <c r="J42" s="422"/>
      <c r="K42" s="422"/>
      <c r="L42" s="422"/>
      <c r="M42" s="422"/>
      <c r="N42" s="422"/>
      <c r="O42" s="422"/>
      <c r="P42" s="422"/>
      <c r="Q42" s="422"/>
      <c r="R42" s="422"/>
      <c r="S42" s="106"/>
      <c r="T42" s="106"/>
      <c r="U42" s="416" t="s">
        <v>206</v>
      </c>
      <c r="V42" s="416"/>
      <c r="W42" s="416"/>
      <c r="X42" s="416"/>
      <c r="Y42" s="416"/>
      <c r="Z42" s="416"/>
      <c r="AA42" s="416"/>
      <c r="AB42" s="416"/>
      <c r="AC42" s="416"/>
      <c r="AD42" s="416"/>
      <c r="AE42" s="416"/>
      <c r="AF42" s="416"/>
      <c r="AG42" s="416"/>
      <c r="AH42" s="416"/>
      <c r="AI42" s="416"/>
      <c r="AJ42" s="416"/>
      <c r="AK42" s="123" t="s">
        <v>204</v>
      </c>
      <c r="AL42" s="120"/>
      <c r="AM42" s="32"/>
      <c r="AN42" s="32"/>
      <c r="AO42" s="32"/>
    </row>
    <row r="43" spans="1:41" ht="18.75" customHeight="1" x14ac:dyDescent="0.2">
      <c r="A43" s="113"/>
      <c r="B43" s="288" t="s">
        <v>207</v>
      </c>
      <c r="C43" s="422" t="s">
        <v>208</v>
      </c>
      <c r="D43" s="422"/>
      <c r="E43" s="422"/>
      <c r="F43" s="422"/>
      <c r="G43" s="422"/>
      <c r="H43" s="422"/>
      <c r="I43" s="422"/>
      <c r="J43" s="422"/>
      <c r="K43" s="422"/>
      <c r="L43" s="422"/>
      <c r="M43" s="422"/>
      <c r="N43" s="422"/>
      <c r="O43" s="422"/>
      <c r="P43" s="422"/>
      <c r="Q43" s="422"/>
      <c r="R43" s="422"/>
      <c r="S43" s="106"/>
      <c r="T43" s="106"/>
      <c r="U43" s="416" t="s">
        <v>209</v>
      </c>
      <c r="V43" s="416"/>
      <c r="W43" s="416"/>
      <c r="X43" s="416"/>
      <c r="Y43" s="416"/>
      <c r="Z43" s="416"/>
      <c r="AA43" s="416"/>
      <c r="AB43" s="416"/>
      <c r="AC43" s="416"/>
      <c r="AD43" s="416"/>
      <c r="AE43" s="416"/>
      <c r="AF43" s="416"/>
      <c r="AG43" s="416"/>
      <c r="AH43" s="416"/>
      <c r="AI43" s="416"/>
      <c r="AJ43" s="416"/>
      <c r="AK43" s="123" t="s">
        <v>207</v>
      </c>
      <c r="AL43" s="120"/>
      <c r="AM43" s="32"/>
      <c r="AN43" s="32"/>
      <c r="AO43" s="32"/>
    </row>
    <row r="44" spans="1:41" ht="15" customHeight="1" x14ac:dyDescent="0.2">
      <c r="A44" s="119"/>
      <c r="B44" s="423" t="s">
        <v>391</v>
      </c>
      <c r="C44" s="423"/>
      <c r="D44" s="423"/>
      <c r="E44" s="423"/>
      <c r="F44" s="423"/>
      <c r="G44" s="423"/>
      <c r="H44" s="423"/>
      <c r="I44" s="423"/>
      <c r="J44" s="423"/>
      <c r="K44" s="423"/>
      <c r="L44" s="423"/>
      <c r="M44" s="423"/>
      <c r="N44" s="423"/>
      <c r="O44" s="423"/>
      <c r="P44" s="423"/>
      <c r="Q44" s="423"/>
      <c r="R44" s="423"/>
      <c r="S44" s="361"/>
      <c r="T44" s="361"/>
      <c r="U44" s="414" t="s">
        <v>392</v>
      </c>
      <c r="V44" s="414"/>
      <c r="W44" s="414"/>
      <c r="X44" s="414"/>
      <c r="Y44" s="414"/>
      <c r="Z44" s="414"/>
      <c r="AA44" s="414"/>
      <c r="AB44" s="414"/>
      <c r="AC44" s="414"/>
      <c r="AD44" s="414"/>
      <c r="AE44" s="414"/>
      <c r="AF44" s="414"/>
      <c r="AG44" s="414"/>
      <c r="AH44" s="414"/>
      <c r="AI44" s="414"/>
      <c r="AJ44" s="414"/>
      <c r="AK44" s="414"/>
      <c r="AL44" s="120"/>
      <c r="AM44" s="32"/>
      <c r="AN44" s="32"/>
      <c r="AO44" s="32"/>
    </row>
    <row r="45" spans="1:41" ht="15" customHeight="1" x14ac:dyDescent="0.2">
      <c r="A45" s="119"/>
      <c r="B45" s="423"/>
      <c r="C45" s="423"/>
      <c r="D45" s="423"/>
      <c r="E45" s="423"/>
      <c r="F45" s="423"/>
      <c r="G45" s="423"/>
      <c r="H45" s="423"/>
      <c r="I45" s="423"/>
      <c r="J45" s="423"/>
      <c r="K45" s="423"/>
      <c r="L45" s="423"/>
      <c r="M45" s="423"/>
      <c r="N45" s="423"/>
      <c r="O45" s="423"/>
      <c r="P45" s="423"/>
      <c r="Q45" s="423"/>
      <c r="R45" s="423"/>
      <c r="S45" s="361"/>
      <c r="T45" s="361"/>
      <c r="U45" s="414"/>
      <c r="V45" s="414"/>
      <c r="W45" s="414"/>
      <c r="X45" s="414"/>
      <c r="Y45" s="414"/>
      <c r="Z45" s="414"/>
      <c r="AA45" s="414"/>
      <c r="AB45" s="414"/>
      <c r="AC45" s="414"/>
      <c r="AD45" s="414"/>
      <c r="AE45" s="414"/>
      <c r="AF45" s="414"/>
      <c r="AG45" s="414"/>
      <c r="AH45" s="414"/>
      <c r="AI45" s="414"/>
      <c r="AJ45" s="414"/>
      <c r="AK45" s="414"/>
      <c r="AL45" s="120"/>
      <c r="AM45" s="32"/>
      <c r="AN45" s="32"/>
      <c r="AO45" s="32"/>
    </row>
    <row r="46" spans="1:41" ht="15" customHeight="1" x14ac:dyDescent="0.2">
      <c r="A46" s="119"/>
      <c r="B46" s="423"/>
      <c r="C46" s="423"/>
      <c r="D46" s="423"/>
      <c r="E46" s="423"/>
      <c r="F46" s="423"/>
      <c r="G46" s="423"/>
      <c r="H46" s="423"/>
      <c r="I46" s="423"/>
      <c r="J46" s="423"/>
      <c r="K46" s="423"/>
      <c r="L46" s="423"/>
      <c r="M46" s="423"/>
      <c r="N46" s="423"/>
      <c r="O46" s="423"/>
      <c r="P46" s="423"/>
      <c r="Q46" s="423"/>
      <c r="R46" s="423"/>
      <c r="S46" s="361"/>
      <c r="T46" s="361"/>
      <c r="U46" s="414"/>
      <c r="V46" s="414"/>
      <c r="W46" s="414"/>
      <c r="X46" s="414"/>
      <c r="Y46" s="414"/>
      <c r="Z46" s="414"/>
      <c r="AA46" s="414"/>
      <c r="AB46" s="414"/>
      <c r="AC46" s="414"/>
      <c r="AD46" s="414"/>
      <c r="AE46" s="414"/>
      <c r="AF46" s="414"/>
      <c r="AG46" s="414"/>
      <c r="AH46" s="414"/>
      <c r="AI46" s="414"/>
      <c r="AJ46" s="414"/>
      <c r="AK46" s="414"/>
      <c r="AL46" s="120"/>
      <c r="AM46" s="32"/>
      <c r="AN46" s="32"/>
      <c r="AO46" s="32"/>
    </row>
    <row r="47" spans="1:41" ht="15" customHeight="1" x14ac:dyDescent="0.2">
      <c r="A47" s="119"/>
      <c r="B47" s="423"/>
      <c r="C47" s="423"/>
      <c r="D47" s="423"/>
      <c r="E47" s="423"/>
      <c r="F47" s="423"/>
      <c r="G47" s="423"/>
      <c r="H47" s="423"/>
      <c r="I47" s="423"/>
      <c r="J47" s="423"/>
      <c r="K47" s="423"/>
      <c r="L47" s="423"/>
      <c r="M47" s="423"/>
      <c r="N47" s="423"/>
      <c r="O47" s="423"/>
      <c r="P47" s="423"/>
      <c r="Q47" s="423"/>
      <c r="R47" s="423"/>
      <c r="S47" s="361"/>
      <c r="T47" s="361"/>
      <c r="U47" s="414"/>
      <c r="V47" s="414"/>
      <c r="W47" s="414"/>
      <c r="X47" s="414"/>
      <c r="Y47" s="414"/>
      <c r="Z47" s="414"/>
      <c r="AA47" s="414"/>
      <c r="AB47" s="414"/>
      <c r="AC47" s="414"/>
      <c r="AD47" s="414"/>
      <c r="AE47" s="414"/>
      <c r="AF47" s="414"/>
      <c r="AG47" s="414"/>
      <c r="AH47" s="414"/>
      <c r="AI47" s="414"/>
      <c r="AJ47" s="414"/>
      <c r="AK47" s="414"/>
      <c r="AL47" s="120"/>
      <c r="AM47" s="32"/>
      <c r="AN47" s="32"/>
      <c r="AO47" s="32"/>
    </row>
    <row r="48" spans="1:41" ht="15" customHeight="1" x14ac:dyDescent="0.2">
      <c r="A48" s="119"/>
      <c r="B48" s="423"/>
      <c r="C48" s="423"/>
      <c r="D48" s="423"/>
      <c r="E48" s="423"/>
      <c r="F48" s="423"/>
      <c r="G48" s="423"/>
      <c r="H48" s="423"/>
      <c r="I48" s="423"/>
      <c r="J48" s="423"/>
      <c r="K48" s="423"/>
      <c r="L48" s="423"/>
      <c r="M48" s="423"/>
      <c r="N48" s="423"/>
      <c r="O48" s="423"/>
      <c r="P48" s="423"/>
      <c r="Q48" s="423"/>
      <c r="R48" s="423"/>
      <c r="S48" s="361"/>
      <c r="T48" s="361"/>
      <c r="U48" s="414"/>
      <c r="V48" s="414"/>
      <c r="W48" s="414"/>
      <c r="X48" s="414"/>
      <c r="Y48" s="414"/>
      <c r="Z48" s="414"/>
      <c r="AA48" s="414"/>
      <c r="AB48" s="414"/>
      <c r="AC48" s="414"/>
      <c r="AD48" s="414"/>
      <c r="AE48" s="414"/>
      <c r="AF48" s="414"/>
      <c r="AG48" s="414"/>
      <c r="AH48" s="414"/>
      <c r="AI48" s="414"/>
      <c r="AJ48" s="414"/>
      <c r="AK48" s="414"/>
      <c r="AL48" s="120"/>
      <c r="AM48" s="32"/>
      <c r="AN48" s="32"/>
      <c r="AO48" s="32"/>
    </row>
    <row r="49" spans="1:55" ht="30" customHeight="1" x14ac:dyDescent="0.2">
      <c r="A49" s="119"/>
      <c r="B49" s="423"/>
      <c r="C49" s="423"/>
      <c r="D49" s="423"/>
      <c r="E49" s="423"/>
      <c r="F49" s="423"/>
      <c r="G49" s="423"/>
      <c r="H49" s="423"/>
      <c r="I49" s="423"/>
      <c r="J49" s="423"/>
      <c r="K49" s="423"/>
      <c r="L49" s="423"/>
      <c r="M49" s="423"/>
      <c r="N49" s="423"/>
      <c r="O49" s="423"/>
      <c r="P49" s="423"/>
      <c r="Q49" s="423"/>
      <c r="R49" s="423"/>
      <c r="S49" s="361"/>
      <c r="T49" s="361"/>
      <c r="U49" s="414"/>
      <c r="V49" s="414"/>
      <c r="W49" s="414"/>
      <c r="X49" s="414"/>
      <c r="Y49" s="414"/>
      <c r="Z49" s="414"/>
      <c r="AA49" s="414"/>
      <c r="AB49" s="414"/>
      <c r="AC49" s="414"/>
      <c r="AD49" s="414"/>
      <c r="AE49" s="414"/>
      <c r="AF49" s="414"/>
      <c r="AG49" s="414"/>
      <c r="AH49" s="414"/>
      <c r="AI49" s="414"/>
      <c r="AJ49" s="414"/>
      <c r="AK49" s="414"/>
      <c r="AL49" s="120"/>
      <c r="AM49" s="105"/>
      <c r="AN49" s="105"/>
      <c r="AO49" s="105"/>
      <c r="AP49" s="105"/>
      <c r="AQ49" s="105"/>
      <c r="AR49" s="105"/>
      <c r="AS49" s="105"/>
      <c r="AT49" s="105"/>
      <c r="AU49" s="105"/>
      <c r="AV49" s="105"/>
      <c r="AW49" s="105"/>
      <c r="AX49" s="105"/>
      <c r="AY49" s="105"/>
      <c r="AZ49" s="105"/>
      <c r="BA49" s="105"/>
      <c r="BB49" s="105"/>
      <c r="BC49" s="105"/>
    </row>
    <row r="50" spans="1:55" ht="10.5" customHeight="1" x14ac:dyDescent="0.2">
      <c r="A50" s="109"/>
      <c r="B50" s="102"/>
      <c r="C50" s="102"/>
      <c r="D50" s="102"/>
      <c r="E50" s="102"/>
      <c r="F50" s="102"/>
      <c r="G50" s="102"/>
      <c r="H50" s="102"/>
      <c r="I50" s="102"/>
      <c r="J50" s="102"/>
      <c r="K50" s="102"/>
      <c r="L50" s="102"/>
      <c r="M50" s="102"/>
      <c r="N50" s="102"/>
      <c r="O50" s="102"/>
      <c r="P50" s="102"/>
      <c r="Q50" s="102"/>
      <c r="R50" s="102"/>
      <c r="S50" s="106"/>
      <c r="T50" s="106"/>
      <c r="U50" s="287"/>
      <c r="V50" s="287"/>
      <c r="W50" s="287"/>
      <c r="X50" s="287"/>
      <c r="Y50" s="287"/>
      <c r="Z50" s="287"/>
      <c r="AA50" s="287"/>
      <c r="AB50" s="287"/>
      <c r="AC50" s="287"/>
      <c r="AD50" s="287"/>
      <c r="AE50" s="287"/>
      <c r="AF50" s="287"/>
      <c r="AG50" s="287"/>
      <c r="AH50" s="287"/>
      <c r="AI50" s="287"/>
      <c r="AJ50" s="287"/>
      <c r="AK50" s="287"/>
      <c r="AL50" s="110"/>
      <c r="AM50" s="32"/>
      <c r="AN50" s="32"/>
      <c r="AO50" s="32"/>
    </row>
    <row r="51" spans="1:55" ht="15" customHeight="1" x14ac:dyDescent="0.2">
      <c r="A51" s="111"/>
      <c r="B51" s="417" t="s">
        <v>210</v>
      </c>
      <c r="C51" s="417"/>
      <c r="D51" s="417"/>
      <c r="E51" s="417"/>
      <c r="F51" s="417"/>
      <c r="G51" s="417"/>
      <c r="H51" s="417"/>
      <c r="I51" s="417"/>
      <c r="J51" s="417"/>
      <c r="K51" s="417"/>
      <c r="L51" s="417"/>
      <c r="M51" s="417"/>
      <c r="N51" s="417"/>
      <c r="O51" s="417"/>
      <c r="P51" s="417"/>
      <c r="Q51" s="417"/>
      <c r="R51" s="417"/>
      <c r="S51" s="106"/>
      <c r="T51" s="106"/>
      <c r="U51" s="418" t="s">
        <v>211</v>
      </c>
      <c r="V51" s="418"/>
      <c r="W51" s="418"/>
      <c r="X51" s="418"/>
      <c r="Y51" s="418"/>
      <c r="Z51" s="418"/>
      <c r="AA51" s="418"/>
      <c r="AB51" s="418"/>
      <c r="AC51" s="418"/>
      <c r="AD51" s="418"/>
      <c r="AE51" s="418"/>
      <c r="AF51" s="418"/>
      <c r="AG51" s="418"/>
      <c r="AH51" s="418"/>
      <c r="AI51" s="418"/>
      <c r="AJ51" s="418"/>
      <c r="AK51" s="418"/>
      <c r="AL51" s="112"/>
      <c r="AM51" s="32"/>
      <c r="AN51" s="32"/>
      <c r="AO51" s="32"/>
    </row>
    <row r="52" spans="1:55" ht="5.0999999999999996" customHeight="1" x14ac:dyDescent="0.2">
      <c r="A52" s="113"/>
      <c r="B52" s="113"/>
      <c r="C52" s="113"/>
      <c r="D52" s="113"/>
      <c r="E52" s="113"/>
      <c r="F52" s="113"/>
      <c r="G52" s="113"/>
      <c r="H52" s="113"/>
      <c r="I52" s="113"/>
      <c r="J52" s="113"/>
      <c r="K52" s="113"/>
      <c r="L52" s="113"/>
      <c r="M52" s="113"/>
      <c r="N52" s="113"/>
      <c r="O52" s="113"/>
      <c r="P52" s="113"/>
      <c r="Q52" s="113"/>
      <c r="R52" s="113"/>
      <c r="S52" s="106"/>
      <c r="T52" s="106"/>
      <c r="U52" s="114"/>
      <c r="V52" s="114"/>
      <c r="W52" s="114"/>
      <c r="X52" s="114"/>
      <c r="Y52" s="114"/>
      <c r="Z52" s="114"/>
      <c r="AA52" s="114"/>
      <c r="AB52" s="114"/>
      <c r="AC52" s="114"/>
      <c r="AD52" s="114"/>
      <c r="AE52" s="114"/>
      <c r="AF52" s="114"/>
      <c r="AG52" s="114"/>
      <c r="AH52" s="114"/>
      <c r="AI52" s="114"/>
      <c r="AJ52" s="114"/>
      <c r="AK52" s="114"/>
      <c r="AL52" s="114"/>
      <c r="AM52" s="32"/>
      <c r="AN52" s="32"/>
      <c r="AO52" s="32"/>
    </row>
    <row r="53" spans="1:55" ht="15" customHeight="1" x14ac:dyDescent="0.2">
      <c r="A53" s="115"/>
      <c r="B53" s="415" t="s">
        <v>212</v>
      </c>
      <c r="C53" s="415"/>
      <c r="D53" s="415"/>
      <c r="E53" s="415"/>
      <c r="F53" s="415"/>
      <c r="G53" s="415"/>
      <c r="H53" s="415"/>
      <c r="I53" s="415"/>
      <c r="J53" s="415"/>
      <c r="K53" s="415"/>
      <c r="L53" s="415"/>
      <c r="M53" s="415"/>
      <c r="N53" s="415"/>
      <c r="O53" s="415"/>
      <c r="P53" s="415"/>
      <c r="Q53" s="415"/>
      <c r="R53" s="415"/>
      <c r="S53" s="106"/>
      <c r="T53" s="106"/>
      <c r="U53" s="416" t="s">
        <v>213</v>
      </c>
      <c r="V53" s="416"/>
      <c r="W53" s="416"/>
      <c r="X53" s="416"/>
      <c r="Y53" s="416"/>
      <c r="Z53" s="416"/>
      <c r="AA53" s="416"/>
      <c r="AB53" s="416"/>
      <c r="AC53" s="416"/>
      <c r="AD53" s="416"/>
      <c r="AE53" s="416"/>
      <c r="AF53" s="416"/>
      <c r="AG53" s="416"/>
      <c r="AH53" s="416"/>
      <c r="AI53" s="416"/>
      <c r="AJ53" s="416"/>
      <c r="AK53" s="416"/>
      <c r="AL53" s="118"/>
      <c r="AM53" s="32"/>
      <c r="AN53" s="32"/>
      <c r="AO53" s="32"/>
    </row>
    <row r="54" spans="1:55" ht="27" customHeight="1" x14ac:dyDescent="0.2">
      <c r="A54" s="119"/>
      <c r="B54" s="415"/>
      <c r="C54" s="415"/>
      <c r="D54" s="415"/>
      <c r="E54" s="415"/>
      <c r="F54" s="415"/>
      <c r="G54" s="415"/>
      <c r="H54" s="415"/>
      <c r="I54" s="415"/>
      <c r="J54" s="415"/>
      <c r="K54" s="415"/>
      <c r="L54" s="415"/>
      <c r="M54" s="415"/>
      <c r="N54" s="415"/>
      <c r="O54" s="415"/>
      <c r="P54" s="415"/>
      <c r="Q54" s="415"/>
      <c r="R54" s="415"/>
      <c r="S54" s="106"/>
      <c r="T54" s="106"/>
      <c r="U54" s="416"/>
      <c r="V54" s="416"/>
      <c r="W54" s="416"/>
      <c r="X54" s="416"/>
      <c r="Y54" s="416"/>
      <c r="Z54" s="416"/>
      <c r="AA54" s="416"/>
      <c r="AB54" s="416"/>
      <c r="AC54" s="416"/>
      <c r="AD54" s="416"/>
      <c r="AE54" s="416"/>
      <c r="AF54" s="416"/>
      <c r="AG54" s="416"/>
      <c r="AH54" s="416"/>
      <c r="AI54" s="416"/>
      <c r="AJ54" s="416"/>
      <c r="AK54" s="416"/>
      <c r="AL54" s="120"/>
      <c r="AM54" s="32"/>
      <c r="AN54" s="32"/>
      <c r="AO54" s="32"/>
    </row>
    <row r="55" spans="1:55" ht="10.5" customHeight="1" x14ac:dyDescent="0.2">
      <c r="A55" s="109"/>
      <c r="B55" s="102"/>
      <c r="C55" s="102"/>
      <c r="D55" s="102"/>
      <c r="E55" s="102"/>
      <c r="F55" s="102"/>
      <c r="G55" s="102"/>
      <c r="H55" s="102"/>
      <c r="I55" s="102"/>
      <c r="J55" s="102"/>
      <c r="K55" s="102"/>
      <c r="L55" s="102"/>
      <c r="M55" s="102"/>
      <c r="N55" s="102"/>
      <c r="O55" s="102"/>
      <c r="P55" s="102"/>
      <c r="Q55" s="102"/>
      <c r="R55" s="102"/>
      <c r="S55" s="106"/>
      <c r="T55" s="106"/>
      <c r="U55" s="287"/>
      <c r="V55" s="287"/>
      <c r="W55" s="287"/>
      <c r="X55" s="287"/>
      <c r="Y55" s="287"/>
      <c r="Z55" s="287"/>
      <c r="AA55" s="287"/>
      <c r="AB55" s="287"/>
      <c r="AC55" s="287"/>
      <c r="AD55" s="287"/>
      <c r="AE55" s="287"/>
      <c r="AF55" s="287"/>
      <c r="AG55" s="287"/>
      <c r="AH55" s="287"/>
      <c r="AI55" s="287"/>
      <c r="AJ55" s="287"/>
      <c r="AK55" s="287"/>
      <c r="AL55" s="110"/>
      <c r="AM55" s="32"/>
      <c r="AN55" s="32"/>
      <c r="AO55" s="32"/>
    </row>
    <row r="56" spans="1:55" ht="15" customHeight="1" x14ac:dyDescent="0.2">
      <c r="A56" s="111"/>
      <c r="B56" s="417" t="s">
        <v>236</v>
      </c>
      <c r="C56" s="417"/>
      <c r="D56" s="417"/>
      <c r="E56" s="417"/>
      <c r="F56" s="417"/>
      <c r="G56" s="417"/>
      <c r="H56" s="417"/>
      <c r="I56" s="417"/>
      <c r="J56" s="417"/>
      <c r="K56" s="417"/>
      <c r="L56" s="417"/>
      <c r="M56" s="417"/>
      <c r="N56" s="417"/>
      <c r="O56" s="417"/>
      <c r="P56" s="417"/>
      <c r="Q56" s="417"/>
      <c r="R56" s="417"/>
      <c r="S56" s="106"/>
      <c r="T56" s="106"/>
      <c r="U56" s="418" t="s">
        <v>214</v>
      </c>
      <c r="V56" s="418"/>
      <c r="W56" s="418"/>
      <c r="X56" s="418"/>
      <c r="Y56" s="418"/>
      <c r="Z56" s="418"/>
      <c r="AA56" s="418"/>
      <c r="AB56" s="418"/>
      <c r="AC56" s="418"/>
      <c r="AD56" s="418"/>
      <c r="AE56" s="418"/>
      <c r="AF56" s="418"/>
      <c r="AG56" s="418"/>
      <c r="AH56" s="418"/>
      <c r="AI56" s="418"/>
      <c r="AJ56" s="418"/>
      <c r="AK56" s="418"/>
      <c r="AL56" s="112"/>
      <c r="AM56" s="32"/>
      <c r="AN56" s="32"/>
      <c r="AO56" s="32"/>
    </row>
    <row r="57" spans="1:55" ht="5.0999999999999996" customHeight="1" x14ac:dyDescent="0.2">
      <c r="A57" s="113"/>
      <c r="B57" s="113"/>
      <c r="C57" s="113"/>
      <c r="D57" s="113"/>
      <c r="E57" s="113"/>
      <c r="F57" s="113"/>
      <c r="G57" s="113"/>
      <c r="H57" s="113"/>
      <c r="I57" s="113"/>
      <c r="J57" s="113"/>
      <c r="K57" s="113"/>
      <c r="L57" s="113"/>
      <c r="M57" s="113"/>
      <c r="N57" s="113"/>
      <c r="O57" s="113"/>
      <c r="P57" s="113"/>
      <c r="Q57" s="113"/>
      <c r="R57" s="113"/>
      <c r="S57" s="106"/>
      <c r="T57" s="106"/>
      <c r="U57" s="114"/>
      <c r="V57" s="114"/>
      <c r="W57" s="114"/>
      <c r="X57" s="114"/>
      <c r="Y57" s="114"/>
      <c r="Z57" s="114"/>
      <c r="AA57" s="114"/>
      <c r="AB57" s="114"/>
      <c r="AC57" s="114"/>
      <c r="AD57" s="114"/>
      <c r="AE57" s="114"/>
      <c r="AF57" s="114"/>
      <c r="AG57" s="114"/>
      <c r="AH57" s="114"/>
      <c r="AI57" s="114"/>
      <c r="AJ57" s="114"/>
      <c r="AK57" s="114"/>
      <c r="AL57" s="114"/>
      <c r="AM57" s="32"/>
      <c r="AN57" s="32"/>
      <c r="AO57" s="32"/>
    </row>
    <row r="58" spans="1:55" ht="15" customHeight="1" x14ac:dyDescent="0.2">
      <c r="A58" s="115"/>
      <c r="B58" s="419" t="s">
        <v>389</v>
      </c>
      <c r="C58" s="419"/>
      <c r="D58" s="419"/>
      <c r="E58" s="419"/>
      <c r="F58" s="419"/>
      <c r="G58" s="419"/>
      <c r="H58" s="419"/>
      <c r="I58" s="419"/>
      <c r="J58" s="419"/>
      <c r="K58" s="419"/>
      <c r="L58" s="419"/>
      <c r="M58" s="419"/>
      <c r="N58" s="419"/>
      <c r="O58" s="419"/>
      <c r="P58" s="419"/>
      <c r="Q58" s="419"/>
      <c r="R58" s="419"/>
      <c r="S58" s="361"/>
      <c r="T58" s="361"/>
      <c r="U58" s="414" t="s">
        <v>390</v>
      </c>
      <c r="V58" s="414"/>
      <c r="W58" s="414"/>
      <c r="X58" s="414"/>
      <c r="Y58" s="414"/>
      <c r="Z58" s="414"/>
      <c r="AA58" s="414"/>
      <c r="AB58" s="414"/>
      <c r="AC58" s="414"/>
      <c r="AD58" s="414"/>
      <c r="AE58" s="414"/>
      <c r="AF58" s="414"/>
      <c r="AG58" s="414"/>
      <c r="AH58" s="414"/>
      <c r="AI58" s="414"/>
      <c r="AJ58" s="414"/>
      <c r="AK58" s="414"/>
      <c r="AL58" s="118"/>
      <c r="AM58" s="32"/>
      <c r="AN58" s="32"/>
      <c r="AO58" s="32"/>
    </row>
    <row r="59" spans="1:55" ht="15" customHeight="1" x14ac:dyDescent="0.2">
      <c r="A59" s="119"/>
      <c r="B59" s="419"/>
      <c r="C59" s="419"/>
      <c r="D59" s="419"/>
      <c r="E59" s="419"/>
      <c r="F59" s="419"/>
      <c r="G59" s="419"/>
      <c r="H59" s="419"/>
      <c r="I59" s="419"/>
      <c r="J59" s="419"/>
      <c r="K59" s="419"/>
      <c r="L59" s="419"/>
      <c r="M59" s="419"/>
      <c r="N59" s="419"/>
      <c r="O59" s="419"/>
      <c r="P59" s="419"/>
      <c r="Q59" s="419"/>
      <c r="R59" s="419"/>
      <c r="S59" s="361"/>
      <c r="T59" s="361"/>
      <c r="U59" s="414"/>
      <c r="V59" s="414"/>
      <c r="W59" s="414"/>
      <c r="X59" s="414"/>
      <c r="Y59" s="414"/>
      <c r="Z59" s="414"/>
      <c r="AA59" s="414"/>
      <c r="AB59" s="414"/>
      <c r="AC59" s="414"/>
      <c r="AD59" s="414"/>
      <c r="AE59" s="414"/>
      <c r="AF59" s="414"/>
      <c r="AG59" s="414"/>
      <c r="AH59" s="414"/>
      <c r="AI59" s="414"/>
      <c r="AJ59" s="414"/>
      <c r="AK59" s="414"/>
      <c r="AL59" s="120"/>
      <c r="AM59" s="32"/>
      <c r="AN59" s="32"/>
      <c r="AO59" s="32"/>
    </row>
    <row r="60" spans="1:55" ht="15" customHeight="1" x14ac:dyDescent="0.2">
      <c r="A60" s="119"/>
      <c r="B60" s="419"/>
      <c r="C60" s="419"/>
      <c r="D60" s="419"/>
      <c r="E60" s="419"/>
      <c r="F60" s="419"/>
      <c r="G60" s="419"/>
      <c r="H60" s="419"/>
      <c r="I60" s="419"/>
      <c r="J60" s="419"/>
      <c r="K60" s="419"/>
      <c r="L60" s="419"/>
      <c r="M60" s="419"/>
      <c r="N60" s="419"/>
      <c r="O60" s="419"/>
      <c r="P60" s="419"/>
      <c r="Q60" s="419"/>
      <c r="R60" s="419"/>
      <c r="S60" s="361"/>
      <c r="T60" s="361"/>
      <c r="U60" s="414"/>
      <c r="V60" s="414"/>
      <c r="W60" s="414"/>
      <c r="X60" s="414"/>
      <c r="Y60" s="414"/>
      <c r="Z60" s="414"/>
      <c r="AA60" s="414"/>
      <c r="AB60" s="414"/>
      <c r="AC60" s="414"/>
      <c r="AD60" s="414"/>
      <c r="AE60" s="414"/>
      <c r="AF60" s="414"/>
      <c r="AG60" s="414"/>
      <c r="AH60" s="414"/>
      <c r="AI60" s="414"/>
      <c r="AJ60" s="414"/>
      <c r="AK60" s="414"/>
      <c r="AL60" s="120"/>
      <c r="AM60" s="32"/>
      <c r="AN60" s="32"/>
      <c r="AO60" s="32"/>
    </row>
    <row r="61" spans="1:55" ht="15" customHeight="1" x14ac:dyDescent="0.2">
      <c r="A61" s="119"/>
      <c r="B61" s="419"/>
      <c r="C61" s="419"/>
      <c r="D61" s="419"/>
      <c r="E61" s="419"/>
      <c r="F61" s="419"/>
      <c r="G61" s="419"/>
      <c r="H61" s="419"/>
      <c r="I61" s="419"/>
      <c r="J61" s="419"/>
      <c r="K61" s="419"/>
      <c r="L61" s="419"/>
      <c r="M61" s="419"/>
      <c r="N61" s="419"/>
      <c r="O61" s="419"/>
      <c r="P61" s="419"/>
      <c r="Q61" s="419"/>
      <c r="R61" s="419"/>
      <c r="S61" s="361"/>
      <c r="T61" s="361"/>
      <c r="U61" s="414"/>
      <c r="V61" s="414"/>
      <c r="W61" s="414"/>
      <c r="X61" s="414"/>
      <c r="Y61" s="414"/>
      <c r="Z61" s="414"/>
      <c r="AA61" s="414"/>
      <c r="AB61" s="414"/>
      <c r="AC61" s="414"/>
      <c r="AD61" s="414"/>
      <c r="AE61" s="414"/>
      <c r="AF61" s="414"/>
      <c r="AG61" s="414"/>
      <c r="AH61" s="414"/>
      <c r="AI61" s="414"/>
      <c r="AJ61" s="414"/>
      <c r="AK61" s="414"/>
      <c r="AL61" s="120"/>
      <c r="AM61" s="32"/>
      <c r="AN61" s="32"/>
      <c r="AO61" s="32"/>
    </row>
    <row r="62" spans="1:55" ht="15" customHeight="1" x14ac:dyDescent="0.2">
      <c r="A62" s="119"/>
      <c r="B62" s="419"/>
      <c r="C62" s="419"/>
      <c r="D62" s="419"/>
      <c r="E62" s="419"/>
      <c r="F62" s="419"/>
      <c r="G62" s="419"/>
      <c r="H62" s="419"/>
      <c r="I62" s="419"/>
      <c r="J62" s="419"/>
      <c r="K62" s="419"/>
      <c r="L62" s="419"/>
      <c r="M62" s="419"/>
      <c r="N62" s="419"/>
      <c r="O62" s="419"/>
      <c r="P62" s="419"/>
      <c r="Q62" s="419"/>
      <c r="R62" s="419"/>
      <c r="S62" s="361"/>
      <c r="T62" s="361"/>
      <c r="U62" s="414"/>
      <c r="V62" s="414"/>
      <c r="W62" s="414"/>
      <c r="X62" s="414"/>
      <c r="Y62" s="414"/>
      <c r="Z62" s="414"/>
      <c r="AA62" s="414"/>
      <c r="AB62" s="414"/>
      <c r="AC62" s="414"/>
      <c r="AD62" s="414"/>
      <c r="AE62" s="414"/>
      <c r="AF62" s="414"/>
      <c r="AG62" s="414"/>
      <c r="AH62" s="414"/>
      <c r="AI62" s="414"/>
      <c r="AJ62" s="414"/>
      <c r="AK62" s="414"/>
      <c r="AL62" s="120"/>
      <c r="AM62" s="32"/>
      <c r="AN62" s="32"/>
      <c r="AO62" s="32"/>
    </row>
    <row r="63" spans="1:55" ht="16.5" customHeight="1" x14ac:dyDescent="0.2">
      <c r="A63" s="119"/>
      <c r="B63" s="419"/>
      <c r="C63" s="419"/>
      <c r="D63" s="419"/>
      <c r="E63" s="419"/>
      <c r="F63" s="419"/>
      <c r="G63" s="419"/>
      <c r="H63" s="419"/>
      <c r="I63" s="419"/>
      <c r="J63" s="419"/>
      <c r="K63" s="419"/>
      <c r="L63" s="419"/>
      <c r="M63" s="419"/>
      <c r="N63" s="419"/>
      <c r="O63" s="419"/>
      <c r="P63" s="419"/>
      <c r="Q63" s="419"/>
      <c r="R63" s="419"/>
      <c r="S63" s="361"/>
      <c r="T63" s="361"/>
      <c r="U63" s="414"/>
      <c r="V63" s="414"/>
      <c r="W63" s="414"/>
      <c r="X63" s="414"/>
      <c r="Y63" s="414"/>
      <c r="Z63" s="414"/>
      <c r="AA63" s="414"/>
      <c r="AB63" s="414"/>
      <c r="AC63" s="414"/>
      <c r="AD63" s="414"/>
      <c r="AE63" s="414"/>
      <c r="AF63" s="414"/>
      <c r="AG63" s="414"/>
      <c r="AH63" s="414"/>
      <c r="AI63" s="414"/>
      <c r="AJ63" s="414"/>
      <c r="AK63" s="414"/>
      <c r="AL63" s="120"/>
      <c r="AM63" s="32"/>
      <c r="AN63" s="32"/>
      <c r="AO63" s="32"/>
    </row>
    <row r="64" spans="1:55" ht="10.5" customHeight="1" x14ac:dyDescent="0.2">
      <c r="A64" s="109"/>
      <c r="B64" s="102"/>
      <c r="C64" s="102"/>
      <c r="D64" s="102"/>
      <c r="E64" s="102"/>
      <c r="F64" s="102"/>
      <c r="G64" s="102"/>
      <c r="H64" s="102"/>
      <c r="I64" s="102"/>
      <c r="J64" s="102"/>
      <c r="K64" s="102"/>
      <c r="L64" s="102"/>
      <c r="M64" s="102"/>
      <c r="N64" s="102"/>
      <c r="O64" s="102"/>
      <c r="P64" s="102"/>
      <c r="Q64" s="102"/>
      <c r="R64" s="102"/>
      <c r="S64" s="106"/>
      <c r="T64" s="106"/>
      <c r="U64" s="287"/>
      <c r="V64" s="287"/>
      <c r="W64" s="287"/>
      <c r="X64" s="287"/>
      <c r="Y64" s="287"/>
      <c r="Z64" s="287"/>
      <c r="AA64" s="287"/>
      <c r="AB64" s="287"/>
      <c r="AC64" s="287"/>
      <c r="AD64" s="287"/>
      <c r="AE64" s="287"/>
      <c r="AF64" s="287"/>
      <c r="AG64" s="287"/>
      <c r="AH64" s="287"/>
      <c r="AI64" s="287"/>
      <c r="AJ64" s="287"/>
      <c r="AK64" s="287"/>
      <c r="AL64" s="110"/>
      <c r="AM64" s="32"/>
      <c r="AN64" s="32"/>
      <c r="AO64" s="32"/>
    </row>
    <row r="65" spans="1:41" ht="15" customHeight="1" x14ac:dyDescent="0.2">
      <c r="A65" s="111"/>
      <c r="B65" s="417" t="s">
        <v>215</v>
      </c>
      <c r="C65" s="417"/>
      <c r="D65" s="417"/>
      <c r="E65" s="417"/>
      <c r="F65" s="417"/>
      <c r="G65" s="417"/>
      <c r="H65" s="417"/>
      <c r="I65" s="417"/>
      <c r="J65" s="417"/>
      <c r="K65" s="417"/>
      <c r="L65" s="417"/>
      <c r="M65" s="417"/>
      <c r="N65" s="417"/>
      <c r="O65" s="417"/>
      <c r="P65" s="417"/>
      <c r="Q65" s="417"/>
      <c r="R65" s="417"/>
      <c r="S65" s="106"/>
      <c r="T65" s="106"/>
      <c r="U65" s="418" t="s">
        <v>216</v>
      </c>
      <c r="V65" s="418"/>
      <c r="W65" s="418"/>
      <c r="X65" s="418"/>
      <c r="Y65" s="418"/>
      <c r="Z65" s="418"/>
      <c r="AA65" s="418"/>
      <c r="AB65" s="418"/>
      <c r="AC65" s="418"/>
      <c r="AD65" s="418"/>
      <c r="AE65" s="418"/>
      <c r="AF65" s="418"/>
      <c r="AG65" s="418"/>
      <c r="AH65" s="418"/>
      <c r="AI65" s="418"/>
      <c r="AJ65" s="418"/>
      <c r="AK65" s="418"/>
      <c r="AL65" s="112"/>
      <c r="AM65" s="32"/>
      <c r="AN65" s="32"/>
      <c r="AO65" s="32"/>
    </row>
    <row r="66" spans="1:41" ht="5.0999999999999996" customHeight="1" x14ac:dyDescent="0.2">
      <c r="A66" s="113"/>
      <c r="B66" s="113"/>
      <c r="C66" s="113"/>
      <c r="D66" s="113"/>
      <c r="E66" s="113"/>
      <c r="F66" s="113"/>
      <c r="G66" s="113"/>
      <c r="H66" s="113"/>
      <c r="I66" s="113"/>
      <c r="J66" s="113"/>
      <c r="K66" s="113"/>
      <c r="L66" s="113"/>
      <c r="M66" s="113"/>
      <c r="N66" s="113"/>
      <c r="O66" s="113"/>
      <c r="P66" s="113"/>
      <c r="Q66" s="113"/>
      <c r="R66" s="113"/>
      <c r="S66" s="106"/>
      <c r="T66" s="106"/>
      <c r="U66" s="114"/>
      <c r="V66" s="114"/>
      <c r="W66" s="114"/>
      <c r="X66" s="114"/>
      <c r="Y66" s="114"/>
      <c r="Z66" s="114"/>
      <c r="AA66" s="114"/>
      <c r="AB66" s="114"/>
      <c r="AC66" s="114"/>
      <c r="AD66" s="114"/>
      <c r="AE66" s="114"/>
      <c r="AF66" s="114"/>
      <c r="AG66" s="114"/>
      <c r="AH66" s="114"/>
      <c r="AI66" s="114"/>
      <c r="AJ66" s="114"/>
      <c r="AK66" s="114"/>
      <c r="AL66" s="114"/>
      <c r="AM66" s="32"/>
      <c r="AN66" s="32"/>
      <c r="AO66" s="32"/>
    </row>
    <row r="67" spans="1:41" ht="15" customHeight="1" x14ac:dyDescent="0.2">
      <c r="A67" s="115"/>
      <c r="B67" s="420" t="s">
        <v>217</v>
      </c>
      <c r="C67" s="420"/>
      <c r="D67" s="420"/>
      <c r="E67" s="420"/>
      <c r="F67" s="420"/>
      <c r="G67" s="420"/>
      <c r="H67" s="420"/>
      <c r="I67" s="420"/>
      <c r="J67" s="420"/>
      <c r="K67" s="420"/>
      <c r="L67" s="420"/>
      <c r="M67" s="420"/>
      <c r="N67" s="420"/>
      <c r="O67" s="420"/>
      <c r="P67" s="420"/>
      <c r="Q67" s="420"/>
      <c r="R67" s="420"/>
      <c r="S67" s="106"/>
      <c r="T67" s="106"/>
      <c r="U67" s="421" t="s">
        <v>218</v>
      </c>
      <c r="V67" s="421"/>
      <c r="W67" s="421"/>
      <c r="X67" s="421"/>
      <c r="Y67" s="421"/>
      <c r="Z67" s="421"/>
      <c r="AA67" s="421"/>
      <c r="AB67" s="421"/>
      <c r="AC67" s="421"/>
      <c r="AD67" s="421"/>
      <c r="AE67" s="421"/>
      <c r="AF67" s="421"/>
      <c r="AG67" s="421"/>
      <c r="AH67" s="421"/>
      <c r="AI67" s="421"/>
      <c r="AJ67" s="421"/>
      <c r="AK67" s="421"/>
      <c r="AL67" s="118"/>
      <c r="AM67" s="32"/>
      <c r="AN67" s="32"/>
      <c r="AO67" s="32"/>
    </row>
    <row r="68" spans="1:41" ht="15" customHeight="1" x14ac:dyDescent="0.2">
      <c r="A68" s="119"/>
      <c r="B68" s="420"/>
      <c r="C68" s="420"/>
      <c r="D68" s="420"/>
      <c r="E68" s="420"/>
      <c r="F68" s="420"/>
      <c r="G68" s="420"/>
      <c r="H68" s="420"/>
      <c r="I68" s="420"/>
      <c r="J68" s="420"/>
      <c r="K68" s="420"/>
      <c r="L68" s="420"/>
      <c r="M68" s="420"/>
      <c r="N68" s="420"/>
      <c r="O68" s="420"/>
      <c r="P68" s="420"/>
      <c r="Q68" s="420"/>
      <c r="R68" s="420"/>
      <c r="S68" s="106"/>
      <c r="T68" s="106"/>
      <c r="U68" s="421"/>
      <c r="V68" s="421"/>
      <c r="W68" s="421"/>
      <c r="X68" s="421"/>
      <c r="Y68" s="421"/>
      <c r="Z68" s="421"/>
      <c r="AA68" s="421"/>
      <c r="AB68" s="421"/>
      <c r="AC68" s="421"/>
      <c r="AD68" s="421"/>
      <c r="AE68" s="421"/>
      <c r="AF68" s="421"/>
      <c r="AG68" s="421"/>
      <c r="AH68" s="421"/>
      <c r="AI68" s="421"/>
      <c r="AJ68" s="421"/>
      <c r="AK68" s="421"/>
      <c r="AL68" s="120"/>
      <c r="AM68" s="32"/>
      <c r="AN68" s="32"/>
      <c r="AO68" s="32"/>
    </row>
    <row r="69" spans="1:41" ht="15" customHeight="1" x14ac:dyDescent="0.2">
      <c r="A69" s="119"/>
      <c r="B69" s="420"/>
      <c r="C69" s="420"/>
      <c r="D69" s="420"/>
      <c r="E69" s="420"/>
      <c r="F69" s="420"/>
      <c r="G69" s="420"/>
      <c r="H69" s="420"/>
      <c r="I69" s="420"/>
      <c r="J69" s="420"/>
      <c r="K69" s="420"/>
      <c r="L69" s="420"/>
      <c r="M69" s="420"/>
      <c r="N69" s="420"/>
      <c r="O69" s="420"/>
      <c r="P69" s="420"/>
      <c r="Q69" s="420"/>
      <c r="R69" s="420"/>
      <c r="S69" s="106"/>
      <c r="T69" s="106"/>
      <c r="U69" s="421"/>
      <c r="V69" s="421"/>
      <c r="W69" s="421"/>
      <c r="X69" s="421"/>
      <c r="Y69" s="421"/>
      <c r="Z69" s="421"/>
      <c r="AA69" s="421"/>
      <c r="AB69" s="421"/>
      <c r="AC69" s="421"/>
      <c r="AD69" s="421"/>
      <c r="AE69" s="421"/>
      <c r="AF69" s="421"/>
      <c r="AG69" s="421"/>
      <c r="AH69" s="421"/>
      <c r="AI69" s="421"/>
      <c r="AJ69" s="421"/>
      <c r="AK69" s="421"/>
      <c r="AL69" s="120"/>
      <c r="AM69" s="32"/>
      <c r="AN69" s="32"/>
      <c r="AO69" s="32"/>
    </row>
    <row r="70" spans="1:41" ht="10.5" customHeight="1" x14ac:dyDescent="0.2">
      <c r="A70" s="109"/>
      <c r="B70" s="102"/>
      <c r="C70" s="102"/>
      <c r="D70" s="102"/>
      <c r="E70" s="102"/>
      <c r="F70" s="102"/>
      <c r="G70" s="102"/>
      <c r="H70" s="102"/>
      <c r="I70" s="102"/>
      <c r="J70" s="102"/>
      <c r="K70" s="102"/>
      <c r="L70" s="102"/>
      <c r="M70" s="102"/>
      <c r="N70" s="102"/>
      <c r="O70" s="102"/>
      <c r="P70" s="102"/>
      <c r="Q70" s="102"/>
      <c r="R70" s="102"/>
      <c r="S70" s="106"/>
      <c r="T70" s="106"/>
      <c r="U70" s="287"/>
      <c r="V70" s="287"/>
      <c r="W70" s="287"/>
      <c r="X70" s="287"/>
      <c r="Y70" s="287"/>
      <c r="Z70" s="287"/>
      <c r="AA70" s="287"/>
      <c r="AB70" s="287"/>
      <c r="AC70" s="287"/>
      <c r="AD70" s="287"/>
      <c r="AE70" s="287"/>
      <c r="AF70" s="287"/>
      <c r="AG70" s="287"/>
      <c r="AH70" s="287"/>
      <c r="AI70" s="287"/>
      <c r="AJ70" s="287"/>
      <c r="AK70" s="287"/>
      <c r="AL70" s="110"/>
      <c r="AM70" s="32"/>
      <c r="AN70" s="32"/>
      <c r="AO70" s="32"/>
    </row>
    <row r="71" spans="1:41" ht="15" customHeight="1" x14ac:dyDescent="0.2">
      <c r="A71" s="111"/>
      <c r="B71" s="417" t="s">
        <v>219</v>
      </c>
      <c r="C71" s="417"/>
      <c r="D71" s="417"/>
      <c r="E71" s="417"/>
      <c r="F71" s="417"/>
      <c r="G71" s="417"/>
      <c r="H71" s="417"/>
      <c r="I71" s="417"/>
      <c r="J71" s="417"/>
      <c r="K71" s="417"/>
      <c r="L71" s="417"/>
      <c r="M71" s="417"/>
      <c r="N71" s="417"/>
      <c r="O71" s="417"/>
      <c r="P71" s="417"/>
      <c r="Q71" s="417"/>
      <c r="R71" s="417"/>
      <c r="S71" s="106"/>
      <c r="T71" s="106"/>
      <c r="U71" s="418" t="s">
        <v>220</v>
      </c>
      <c r="V71" s="418"/>
      <c r="W71" s="418"/>
      <c r="X71" s="418"/>
      <c r="Y71" s="418"/>
      <c r="Z71" s="418"/>
      <c r="AA71" s="418"/>
      <c r="AB71" s="418"/>
      <c r="AC71" s="418"/>
      <c r="AD71" s="418"/>
      <c r="AE71" s="418"/>
      <c r="AF71" s="418"/>
      <c r="AG71" s="418"/>
      <c r="AH71" s="418"/>
      <c r="AI71" s="418"/>
      <c r="AJ71" s="418"/>
      <c r="AK71" s="418"/>
      <c r="AL71" s="112"/>
      <c r="AM71" s="32"/>
      <c r="AN71" s="32"/>
      <c r="AO71" s="32"/>
    </row>
    <row r="72" spans="1:41" ht="5.0999999999999996" customHeight="1" x14ac:dyDescent="0.2">
      <c r="A72" s="113"/>
      <c r="B72" s="113"/>
      <c r="C72" s="113"/>
      <c r="D72" s="113"/>
      <c r="E72" s="113"/>
      <c r="F72" s="113"/>
      <c r="G72" s="113"/>
      <c r="H72" s="113"/>
      <c r="I72" s="113"/>
      <c r="J72" s="113"/>
      <c r="K72" s="113"/>
      <c r="L72" s="113"/>
      <c r="M72" s="113"/>
      <c r="N72" s="113"/>
      <c r="O72" s="113"/>
      <c r="P72" s="113"/>
      <c r="Q72" s="113"/>
      <c r="R72" s="113"/>
      <c r="S72" s="106"/>
      <c r="T72" s="106"/>
      <c r="U72" s="114"/>
      <c r="V72" s="114"/>
      <c r="W72" s="114"/>
      <c r="X72" s="114"/>
      <c r="Y72" s="114"/>
      <c r="Z72" s="114"/>
      <c r="AA72" s="114"/>
      <c r="AB72" s="114"/>
      <c r="AC72" s="114"/>
      <c r="AD72" s="114"/>
      <c r="AE72" s="114"/>
      <c r="AF72" s="114"/>
      <c r="AG72" s="114"/>
      <c r="AH72" s="114"/>
      <c r="AI72" s="114"/>
      <c r="AJ72" s="114"/>
      <c r="AK72" s="114"/>
      <c r="AL72" s="114"/>
      <c r="AM72" s="32"/>
      <c r="AN72" s="32"/>
      <c r="AO72" s="32"/>
    </row>
    <row r="73" spans="1:41" ht="15" customHeight="1" x14ac:dyDescent="0.2">
      <c r="A73" s="115"/>
      <c r="B73" s="415" t="s">
        <v>221</v>
      </c>
      <c r="C73" s="415"/>
      <c r="D73" s="415"/>
      <c r="E73" s="415"/>
      <c r="F73" s="415"/>
      <c r="G73" s="415"/>
      <c r="H73" s="415"/>
      <c r="I73" s="415"/>
      <c r="J73" s="415"/>
      <c r="K73" s="415"/>
      <c r="L73" s="415"/>
      <c r="M73" s="415"/>
      <c r="N73" s="415"/>
      <c r="O73" s="415"/>
      <c r="P73" s="415"/>
      <c r="Q73" s="415"/>
      <c r="R73" s="415"/>
      <c r="S73" s="106"/>
      <c r="T73" s="106"/>
      <c r="U73" s="416" t="s">
        <v>222</v>
      </c>
      <c r="V73" s="416"/>
      <c r="W73" s="416"/>
      <c r="X73" s="416"/>
      <c r="Y73" s="416"/>
      <c r="Z73" s="416"/>
      <c r="AA73" s="416"/>
      <c r="AB73" s="416"/>
      <c r="AC73" s="416"/>
      <c r="AD73" s="416"/>
      <c r="AE73" s="416"/>
      <c r="AF73" s="416"/>
      <c r="AG73" s="416"/>
      <c r="AH73" s="416"/>
      <c r="AI73" s="416"/>
      <c r="AJ73" s="416"/>
      <c r="AK73" s="416"/>
      <c r="AL73" s="118"/>
      <c r="AM73" s="32"/>
      <c r="AN73" s="32"/>
      <c r="AO73" s="32"/>
    </row>
    <row r="74" spans="1:41" ht="15" customHeight="1" x14ac:dyDescent="0.2">
      <c r="A74" s="119"/>
      <c r="B74" s="415"/>
      <c r="C74" s="415"/>
      <c r="D74" s="415"/>
      <c r="E74" s="415"/>
      <c r="F74" s="415"/>
      <c r="G74" s="415"/>
      <c r="H74" s="415"/>
      <c r="I74" s="415"/>
      <c r="J74" s="415"/>
      <c r="K74" s="415"/>
      <c r="L74" s="415"/>
      <c r="M74" s="415"/>
      <c r="N74" s="415"/>
      <c r="O74" s="415"/>
      <c r="P74" s="415"/>
      <c r="Q74" s="415"/>
      <c r="R74" s="415"/>
      <c r="S74" s="106"/>
      <c r="T74" s="106"/>
      <c r="U74" s="416"/>
      <c r="V74" s="416"/>
      <c r="W74" s="416"/>
      <c r="X74" s="416"/>
      <c r="Y74" s="416"/>
      <c r="Z74" s="416"/>
      <c r="AA74" s="416"/>
      <c r="AB74" s="416"/>
      <c r="AC74" s="416"/>
      <c r="AD74" s="416"/>
      <c r="AE74" s="416"/>
      <c r="AF74" s="416"/>
      <c r="AG74" s="416"/>
      <c r="AH74" s="416"/>
      <c r="AI74" s="416"/>
      <c r="AJ74" s="416"/>
      <c r="AK74" s="416"/>
      <c r="AL74" s="120"/>
      <c r="AM74" s="32"/>
      <c r="AN74" s="32"/>
      <c r="AO74" s="32"/>
    </row>
    <row r="75" spans="1:41" ht="27.75" customHeight="1" x14ac:dyDescent="0.2">
      <c r="A75" s="119"/>
      <c r="B75" s="415"/>
      <c r="C75" s="415"/>
      <c r="D75" s="415"/>
      <c r="E75" s="415"/>
      <c r="F75" s="415"/>
      <c r="G75" s="415"/>
      <c r="H75" s="415"/>
      <c r="I75" s="415"/>
      <c r="J75" s="415"/>
      <c r="K75" s="415"/>
      <c r="L75" s="415"/>
      <c r="M75" s="415"/>
      <c r="N75" s="415"/>
      <c r="O75" s="415"/>
      <c r="P75" s="415"/>
      <c r="Q75" s="415"/>
      <c r="R75" s="415"/>
      <c r="S75" s="106"/>
      <c r="T75" s="106"/>
      <c r="U75" s="416"/>
      <c r="V75" s="416"/>
      <c r="W75" s="416"/>
      <c r="X75" s="416"/>
      <c r="Y75" s="416"/>
      <c r="Z75" s="416"/>
      <c r="AA75" s="416"/>
      <c r="AB75" s="416"/>
      <c r="AC75" s="416"/>
      <c r="AD75" s="416"/>
      <c r="AE75" s="416"/>
      <c r="AF75" s="416"/>
      <c r="AG75" s="416"/>
      <c r="AH75" s="416"/>
      <c r="AI75" s="416"/>
      <c r="AJ75" s="416"/>
      <c r="AK75" s="416"/>
      <c r="AL75" s="120"/>
      <c r="AM75" s="32"/>
      <c r="AN75" s="32"/>
      <c r="AO75" s="32"/>
    </row>
    <row r="76" spans="1:41" ht="10.5" customHeight="1" x14ac:dyDescent="0.2">
      <c r="A76" s="109"/>
      <c r="B76" s="102"/>
      <c r="C76" s="102"/>
      <c r="D76" s="102"/>
      <c r="E76" s="102"/>
      <c r="F76" s="102"/>
      <c r="G76" s="102"/>
      <c r="H76" s="102"/>
      <c r="I76" s="102"/>
      <c r="J76" s="102"/>
      <c r="K76" s="102"/>
      <c r="L76" s="102"/>
      <c r="M76" s="102"/>
      <c r="N76" s="102"/>
      <c r="O76" s="102"/>
      <c r="P76" s="102"/>
      <c r="Q76" s="102"/>
      <c r="R76" s="102"/>
      <c r="S76" s="106"/>
      <c r="T76" s="106"/>
      <c r="U76" s="287"/>
      <c r="V76" s="287"/>
      <c r="W76" s="287"/>
      <c r="X76" s="287"/>
      <c r="Y76" s="287"/>
      <c r="Z76" s="287"/>
      <c r="AA76" s="287"/>
      <c r="AB76" s="287"/>
      <c r="AC76" s="287"/>
      <c r="AD76" s="287"/>
      <c r="AE76" s="287"/>
      <c r="AF76" s="287"/>
      <c r="AG76" s="287"/>
      <c r="AH76" s="287"/>
      <c r="AI76" s="287"/>
      <c r="AJ76" s="287"/>
      <c r="AK76" s="287"/>
      <c r="AL76" s="110"/>
      <c r="AM76" s="32"/>
      <c r="AN76" s="32"/>
      <c r="AO76" s="32"/>
    </row>
    <row r="77" spans="1:41" ht="15" customHeight="1" x14ac:dyDescent="0.2">
      <c r="A77" s="111"/>
      <c r="B77" s="417" t="s">
        <v>223</v>
      </c>
      <c r="C77" s="417"/>
      <c r="D77" s="417"/>
      <c r="E77" s="417"/>
      <c r="F77" s="417"/>
      <c r="G77" s="417"/>
      <c r="H77" s="417"/>
      <c r="I77" s="417"/>
      <c r="J77" s="417"/>
      <c r="K77" s="417"/>
      <c r="L77" s="417"/>
      <c r="M77" s="417"/>
      <c r="N77" s="417"/>
      <c r="O77" s="417"/>
      <c r="P77" s="417"/>
      <c r="Q77" s="417"/>
      <c r="R77" s="417"/>
      <c r="S77" s="106"/>
      <c r="T77" s="106"/>
      <c r="U77" s="418" t="s">
        <v>224</v>
      </c>
      <c r="V77" s="418"/>
      <c r="W77" s="418"/>
      <c r="X77" s="418"/>
      <c r="Y77" s="418"/>
      <c r="Z77" s="418"/>
      <c r="AA77" s="418"/>
      <c r="AB77" s="418"/>
      <c r="AC77" s="418"/>
      <c r="AD77" s="418"/>
      <c r="AE77" s="418"/>
      <c r="AF77" s="418"/>
      <c r="AG77" s="418"/>
      <c r="AH77" s="418"/>
      <c r="AI77" s="418"/>
      <c r="AJ77" s="418"/>
      <c r="AK77" s="418"/>
      <c r="AL77" s="112"/>
      <c r="AM77" s="32"/>
      <c r="AN77" s="32"/>
      <c r="AO77" s="32"/>
    </row>
    <row r="78" spans="1:41" ht="5.0999999999999996" customHeight="1" x14ac:dyDescent="0.2">
      <c r="A78" s="113"/>
      <c r="B78" s="362"/>
      <c r="C78" s="362"/>
      <c r="D78" s="362"/>
      <c r="E78" s="362"/>
      <c r="F78" s="362"/>
      <c r="G78" s="362"/>
      <c r="H78" s="362"/>
      <c r="I78" s="362"/>
      <c r="J78" s="362"/>
      <c r="K78" s="362"/>
      <c r="L78" s="362"/>
      <c r="M78" s="362"/>
      <c r="N78" s="362"/>
      <c r="O78" s="362"/>
      <c r="P78" s="362"/>
      <c r="Q78" s="362"/>
      <c r="R78" s="362"/>
      <c r="S78" s="361"/>
      <c r="T78" s="361"/>
      <c r="U78" s="363"/>
      <c r="V78" s="363"/>
      <c r="W78" s="363"/>
      <c r="X78" s="363"/>
      <c r="Y78" s="363"/>
      <c r="Z78" s="363"/>
      <c r="AA78" s="363"/>
      <c r="AB78" s="363"/>
      <c r="AC78" s="363"/>
      <c r="AD78" s="363"/>
      <c r="AE78" s="363"/>
      <c r="AF78" s="363"/>
      <c r="AG78" s="363"/>
      <c r="AH78" s="363"/>
      <c r="AI78" s="363"/>
      <c r="AJ78" s="363"/>
      <c r="AK78" s="363"/>
      <c r="AL78" s="114"/>
      <c r="AM78" s="32"/>
      <c r="AN78" s="32"/>
      <c r="AO78" s="32"/>
    </row>
    <row r="79" spans="1:41" ht="15" customHeight="1" x14ac:dyDescent="0.2">
      <c r="A79" s="115"/>
      <c r="B79" s="413" t="s">
        <v>393</v>
      </c>
      <c r="C79" s="413"/>
      <c r="D79" s="413"/>
      <c r="E79" s="413"/>
      <c r="F79" s="413"/>
      <c r="G79" s="413"/>
      <c r="H79" s="413"/>
      <c r="I79" s="413"/>
      <c r="J79" s="413"/>
      <c r="K79" s="413"/>
      <c r="L79" s="413"/>
      <c r="M79" s="413"/>
      <c r="N79" s="413"/>
      <c r="O79" s="413"/>
      <c r="P79" s="413"/>
      <c r="Q79" s="413"/>
      <c r="R79" s="413"/>
      <c r="S79" s="361"/>
      <c r="T79" s="361"/>
      <c r="U79" s="414" t="s">
        <v>394</v>
      </c>
      <c r="V79" s="414"/>
      <c r="W79" s="414"/>
      <c r="X79" s="414"/>
      <c r="Y79" s="414"/>
      <c r="Z79" s="414"/>
      <c r="AA79" s="414"/>
      <c r="AB79" s="414"/>
      <c r="AC79" s="414"/>
      <c r="AD79" s="414"/>
      <c r="AE79" s="414"/>
      <c r="AF79" s="414"/>
      <c r="AG79" s="414"/>
      <c r="AH79" s="414"/>
      <c r="AI79" s="414"/>
      <c r="AJ79" s="414"/>
      <c r="AK79" s="414"/>
      <c r="AL79" s="118"/>
      <c r="AM79" s="32"/>
      <c r="AN79" s="32"/>
      <c r="AO79" s="32"/>
    </row>
    <row r="80" spans="1:41" ht="29.25" customHeight="1" x14ac:dyDescent="0.2">
      <c r="A80" s="119"/>
      <c r="B80" s="413"/>
      <c r="C80" s="413"/>
      <c r="D80" s="413"/>
      <c r="E80" s="413"/>
      <c r="F80" s="413"/>
      <c r="G80" s="413"/>
      <c r="H80" s="413"/>
      <c r="I80" s="413"/>
      <c r="J80" s="413"/>
      <c r="K80" s="413"/>
      <c r="L80" s="413"/>
      <c r="M80" s="413"/>
      <c r="N80" s="413"/>
      <c r="O80" s="413"/>
      <c r="P80" s="413"/>
      <c r="Q80" s="413"/>
      <c r="R80" s="413"/>
      <c r="S80" s="361"/>
      <c r="T80" s="361"/>
      <c r="U80" s="414"/>
      <c r="V80" s="414"/>
      <c r="W80" s="414"/>
      <c r="X80" s="414"/>
      <c r="Y80" s="414"/>
      <c r="Z80" s="414"/>
      <c r="AA80" s="414"/>
      <c r="AB80" s="414"/>
      <c r="AC80" s="414"/>
      <c r="AD80" s="414"/>
      <c r="AE80" s="414"/>
      <c r="AF80" s="414"/>
      <c r="AG80" s="414"/>
      <c r="AH80" s="414"/>
      <c r="AI80" s="414"/>
      <c r="AJ80" s="414"/>
      <c r="AK80" s="414"/>
      <c r="AL80" s="120"/>
      <c r="AM80" s="32"/>
      <c r="AN80" s="32"/>
      <c r="AO80" s="32"/>
    </row>
    <row r="81" spans="1:41" ht="10.5" customHeight="1" x14ac:dyDescent="0.2">
      <c r="A81" s="109"/>
      <c r="B81" s="102"/>
      <c r="C81" s="102"/>
      <c r="D81" s="102"/>
      <c r="E81" s="102"/>
      <c r="F81" s="102"/>
      <c r="G81" s="102"/>
      <c r="H81" s="102"/>
      <c r="I81" s="102"/>
      <c r="J81" s="102"/>
      <c r="K81" s="102"/>
      <c r="L81" s="102"/>
      <c r="M81" s="102"/>
      <c r="N81" s="102"/>
      <c r="O81" s="102"/>
      <c r="P81" s="102"/>
      <c r="Q81" s="102"/>
      <c r="R81" s="102"/>
      <c r="S81" s="106"/>
      <c r="T81" s="106"/>
      <c r="U81" s="287"/>
      <c r="V81" s="287"/>
      <c r="W81" s="287"/>
      <c r="X81" s="287"/>
      <c r="Y81" s="287"/>
      <c r="Z81" s="287"/>
      <c r="AA81" s="287"/>
      <c r="AB81" s="287"/>
      <c r="AC81" s="287"/>
      <c r="AD81" s="287"/>
      <c r="AE81" s="287"/>
      <c r="AF81" s="287"/>
      <c r="AG81" s="287"/>
      <c r="AH81" s="287"/>
      <c r="AI81" s="287"/>
      <c r="AJ81" s="287"/>
      <c r="AK81" s="287"/>
      <c r="AL81" s="110"/>
      <c r="AM81" s="32"/>
      <c r="AN81" s="32"/>
      <c r="AO81" s="32"/>
    </row>
    <row r="82" spans="1:41" ht="15" customHeight="1" x14ac:dyDescent="0.2">
      <c r="A82" s="111"/>
      <c r="B82" s="417" t="s">
        <v>225</v>
      </c>
      <c r="C82" s="417"/>
      <c r="D82" s="417"/>
      <c r="E82" s="417"/>
      <c r="F82" s="417"/>
      <c r="G82" s="417"/>
      <c r="H82" s="417"/>
      <c r="I82" s="417"/>
      <c r="J82" s="417"/>
      <c r="K82" s="417"/>
      <c r="L82" s="417"/>
      <c r="M82" s="417"/>
      <c r="N82" s="417"/>
      <c r="O82" s="417"/>
      <c r="P82" s="417"/>
      <c r="Q82" s="417"/>
      <c r="R82" s="417"/>
      <c r="S82" s="106"/>
      <c r="T82" s="106"/>
      <c r="U82" s="418" t="s">
        <v>226</v>
      </c>
      <c r="V82" s="418"/>
      <c r="W82" s="418"/>
      <c r="X82" s="418"/>
      <c r="Y82" s="418"/>
      <c r="Z82" s="418"/>
      <c r="AA82" s="418"/>
      <c r="AB82" s="418"/>
      <c r="AC82" s="418"/>
      <c r="AD82" s="418"/>
      <c r="AE82" s="418"/>
      <c r="AF82" s="418"/>
      <c r="AG82" s="418"/>
      <c r="AH82" s="418"/>
      <c r="AI82" s="418"/>
      <c r="AJ82" s="418"/>
      <c r="AK82" s="418"/>
      <c r="AL82" s="112"/>
      <c r="AM82" s="32"/>
      <c r="AN82" s="32"/>
      <c r="AO82" s="32"/>
    </row>
    <row r="83" spans="1:41" ht="5.0999999999999996" customHeight="1" x14ac:dyDescent="0.2">
      <c r="A83" s="113"/>
      <c r="B83" s="113"/>
      <c r="C83" s="113"/>
      <c r="D83" s="113"/>
      <c r="E83" s="113"/>
      <c r="F83" s="113"/>
      <c r="G83" s="113"/>
      <c r="H83" s="113"/>
      <c r="I83" s="113"/>
      <c r="J83" s="113"/>
      <c r="K83" s="113"/>
      <c r="L83" s="113"/>
      <c r="M83" s="113"/>
      <c r="N83" s="113"/>
      <c r="O83" s="113"/>
      <c r="P83" s="113"/>
      <c r="Q83" s="113"/>
      <c r="R83" s="113"/>
      <c r="S83" s="106"/>
      <c r="T83" s="106"/>
      <c r="U83" s="114"/>
      <c r="V83" s="114"/>
      <c r="W83" s="114"/>
      <c r="X83" s="114"/>
      <c r="Y83" s="114"/>
      <c r="Z83" s="114"/>
      <c r="AA83" s="114"/>
      <c r="AB83" s="114"/>
      <c r="AC83" s="114"/>
      <c r="AD83" s="114"/>
      <c r="AE83" s="114"/>
      <c r="AF83" s="114"/>
      <c r="AG83" s="114"/>
      <c r="AH83" s="114"/>
      <c r="AI83" s="114"/>
      <c r="AJ83" s="114"/>
      <c r="AK83" s="114"/>
      <c r="AL83" s="114"/>
      <c r="AM83" s="32"/>
      <c r="AN83" s="32"/>
      <c r="AO83" s="32"/>
    </row>
    <row r="84" spans="1:41" ht="15" customHeight="1" x14ac:dyDescent="0.2">
      <c r="A84" s="115"/>
      <c r="B84" s="415" t="s">
        <v>309</v>
      </c>
      <c r="C84" s="415"/>
      <c r="D84" s="415"/>
      <c r="E84" s="415"/>
      <c r="F84" s="415"/>
      <c r="G84" s="415"/>
      <c r="H84" s="415"/>
      <c r="I84" s="415"/>
      <c r="J84" s="415"/>
      <c r="K84" s="415"/>
      <c r="L84" s="415"/>
      <c r="M84" s="415"/>
      <c r="N84" s="415"/>
      <c r="O84" s="415"/>
      <c r="P84" s="415"/>
      <c r="Q84" s="415"/>
      <c r="R84" s="415"/>
      <c r="S84" s="106"/>
      <c r="T84" s="106"/>
      <c r="U84" s="416" t="s">
        <v>227</v>
      </c>
      <c r="V84" s="416"/>
      <c r="W84" s="416"/>
      <c r="X84" s="416"/>
      <c r="Y84" s="416"/>
      <c r="Z84" s="416"/>
      <c r="AA84" s="416"/>
      <c r="AB84" s="416"/>
      <c r="AC84" s="416"/>
      <c r="AD84" s="416"/>
      <c r="AE84" s="416"/>
      <c r="AF84" s="416"/>
      <c r="AG84" s="416"/>
      <c r="AH84" s="416"/>
      <c r="AI84" s="416"/>
      <c r="AJ84" s="416"/>
      <c r="AK84" s="416"/>
      <c r="AL84" s="118"/>
      <c r="AM84" s="32"/>
      <c r="AN84" s="32"/>
      <c r="AO84" s="32"/>
    </row>
    <row r="85" spans="1:41" ht="15" customHeight="1" x14ac:dyDescent="0.2">
      <c r="A85" s="119"/>
      <c r="B85" s="415"/>
      <c r="C85" s="415"/>
      <c r="D85" s="415"/>
      <c r="E85" s="415"/>
      <c r="F85" s="415"/>
      <c r="G85" s="415"/>
      <c r="H85" s="415"/>
      <c r="I85" s="415"/>
      <c r="J85" s="415"/>
      <c r="K85" s="415"/>
      <c r="L85" s="415"/>
      <c r="M85" s="415"/>
      <c r="N85" s="415"/>
      <c r="O85" s="415"/>
      <c r="P85" s="415"/>
      <c r="Q85" s="415"/>
      <c r="R85" s="415"/>
      <c r="S85" s="106"/>
      <c r="T85" s="106"/>
      <c r="U85" s="416"/>
      <c r="V85" s="416"/>
      <c r="W85" s="416"/>
      <c r="X85" s="416"/>
      <c r="Y85" s="416"/>
      <c r="Z85" s="416"/>
      <c r="AA85" s="416"/>
      <c r="AB85" s="416"/>
      <c r="AC85" s="416"/>
      <c r="AD85" s="416"/>
      <c r="AE85" s="416"/>
      <c r="AF85" s="416"/>
      <c r="AG85" s="416"/>
      <c r="AH85" s="416"/>
      <c r="AI85" s="416"/>
      <c r="AJ85" s="416"/>
      <c r="AK85" s="416"/>
      <c r="AL85" s="120"/>
      <c r="AM85" s="32"/>
      <c r="AN85" s="32"/>
      <c r="AO85" s="32"/>
    </row>
    <row r="86" spans="1:41" ht="15" customHeight="1" x14ac:dyDescent="0.2">
      <c r="A86" s="119"/>
      <c r="B86" s="415"/>
      <c r="C86" s="415"/>
      <c r="D86" s="415"/>
      <c r="E86" s="415"/>
      <c r="F86" s="415"/>
      <c r="G86" s="415"/>
      <c r="H86" s="415"/>
      <c r="I86" s="415"/>
      <c r="J86" s="415"/>
      <c r="K86" s="415"/>
      <c r="L86" s="415"/>
      <c r="M86" s="415"/>
      <c r="N86" s="415"/>
      <c r="O86" s="415"/>
      <c r="P86" s="415"/>
      <c r="Q86" s="415"/>
      <c r="R86" s="415"/>
      <c r="S86" s="106"/>
      <c r="T86" s="106"/>
      <c r="U86" s="416"/>
      <c r="V86" s="416"/>
      <c r="W86" s="416"/>
      <c r="X86" s="416"/>
      <c r="Y86" s="416"/>
      <c r="Z86" s="416"/>
      <c r="AA86" s="416"/>
      <c r="AB86" s="416"/>
      <c r="AC86" s="416"/>
      <c r="AD86" s="416"/>
      <c r="AE86" s="416"/>
      <c r="AF86" s="416"/>
      <c r="AG86" s="416"/>
      <c r="AH86" s="416"/>
      <c r="AI86" s="416"/>
      <c r="AJ86" s="416"/>
      <c r="AK86" s="416"/>
      <c r="AL86" s="120"/>
      <c r="AM86" s="32"/>
      <c r="AN86" s="32"/>
      <c r="AO86" s="32"/>
    </row>
    <row r="87" spans="1:41" ht="15" customHeight="1" x14ac:dyDescent="0.2">
      <c r="A87" s="119"/>
      <c r="B87" s="415"/>
      <c r="C87" s="415"/>
      <c r="D87" s="415"/>
      <c r="E87" s="415"/>
      <c r="F87" s="415"/>
      <c r="G87" s="415"/>
      <c r="H87" s="415"/>
      <c r="I87" s="415"/>
      <c r="J87" s="415"/>
      <c r="K87" s="415"/>
      <c r="L87" s="415"/>
      <c r="M87" s="415"/>
      <c r="N87" s="415"/>
      <c r="O87" s="415"/>
      <c r="P87" s="415"/>
      <c r="Q87" s="415"/>
      <c r="R87" s="415"/>
      <c r="S87" s="106"/>
      <c r="T87" s="106"/>
      <c r="U87" s="416"/>
      <c r="V87" s="416"/>
      <c r="W87" s="416"/>
      <c r="X87" s="416"/>
      <c r="Y87" s="416"/>
      <c r="Z87" s="416"/>
      <c r="AA87" s="416"/>
      <c r="AB87" s="416"/>
      <c r="AC87" s="416"/>
      <c r="AD87" s="416"/>
      <c r="AE87" s="416"/>
      <c r="AF87" s="416"/>
      <c r="AG87" s="416"/>
      <c r="AH87" s="416"/>
      <c r="AI87" s="416"/>
      <c r="AJ87" s="416"/>
      <c r="AK87" s="416"/>
      <c r="AL87" s="120"/>
      <c r="AM87" s="32"/>
      <c r="AN87" s="32"/>
      <c r="AO87" s="32"/>
    </row>
    <row r="88" spans="1:41" ht="9.9499999999999993" customHeight="1" x14ac:dyDescent="0.2">
      <c r="A88" s="119"/>
      <c r="B88" s="415"/>
      <c r="C88" s="415"/>
      <c r="D88" s="415"/>
      <c r="E88" s="415"/>
      <c r="F88" s="415"/>
      <c r="G88" s="415"/>
      <c r="H88" s="415"/>
      <c r="I88" s="415"/>
      <c r="J88" s="415"/>
      <c r="K88" s="415"/>
      <c r="L88" s="415"/>
      <c r="M88" s="415"/>
      <c r="N88" s="415"/>
      <c r="O88" s="415"/>
      <c r="P88" s="415"/>
      <c r="Q88" s="415"/>
      <c r="R88" s="415"/>
      <c r="S88" s="106"/>
      <c r="T88" s="106"/>
      <c r="U88" s="416"/>
      <c r="V88" s="416"/>
      <c r="W88" s="416"/>
      <c r="X88" s="416"/>
      <c r="Y88" s="416"/>
      <c r="Z88" s="416"/>
      <c r="AA88" s="416"/>
      <c r="AB88" s="416"/>
      <c r="AC88" s="416"/>
      <c r="AD88" s="416"/>
      <c r="AE88" s="416"/>
      <c r="AF88" s="416"/>
      <c r="AG88" s="416"/>
      <c r="AH88" s="416"/>
      <c r="AI88" s="416"/>
      <c r="AJ88" s="416"/>
      <c r="AK88" s="416"/>
      <c r="AL88" s="120"/>
      <c r="AM88" s="32"/>
      <c r="AN88" s="32"/>
      <c r="AO88" s="32"/>
    </row>
    <row r="89" spans="1:41" ht="10.5" customHeight="1" x14ac:dyDescent="0.2">
      <c r="A89" s="109"/>
      <c r="B89" s="102"/>
      <c r="C89" s="102"/>
      <c r="D89" s="102"/>
      <c r="E89" s="102"/>
      <c r="F89" s="102"/>
      <c r="G89" s="102"/>
      <c r="H89" s="102"/>
      <c r="I89" s="102"/>
      <c r="J89" s="102"/>
      <c r="K89" s="102"/>
      <c r="L89" s="102"/>
      <c r="M89" s="102"/>
      <c r="N89" s="102"/>
      <c r="O89" s="102"/>
      <c r="P89" s="102"/>
      <c r="Q89" s="102"/>
      <c r="R89" s="102"/>
      <c r="S89" s="106"/>
      <c r="T89" s="106"/>
      <c r="U89" s="287"/>
      <c r="V89" s="287"/>
      <c r="W89" s="287"/>
      <c r="X89" s="287"/>
      <c r="Y89" s="287"/>
      <c r="Z89" s="287"/>
      <c r="AA89" s="287"/>
      <c r="AB89" s="287"/>
      <c r="AC89" s="287"/>
      <c r="AD89" s="287"/>
      <c r="AE89" s="287"/>
      <c r="AF89" s="287"/>
      <c r="AG89" s="287"/>
      <c r="AH89" s="287"/>
      <c r="AI89" s="287"/>
      <c r="AJ89" s="287"/>
      <c r="AK89" s="287"/>
      <c r="AL89" s="110"/>
      <c r="AM89" s="32"/>
      <c r="AN89" s="32"/>
      <c r="AO89" s="32"/>
    </row>
    <row r="90" spans="1:41" ht="15" customHeight="1" x14ac:dyDescent="0.2">
      <c r="A90" s="111"/>
      <c r="B90" s="417" t="s">
        <v>228</v>
      </c>
      <c r="C90" s="417"/>
      <c r="D90" s="417"/>
      <c r="E90" s="417"/>
      <c r="F90" s="417"/>
      <c r="G90" s="417"/>
      <c r="H90" s="417"/>
      <c r="I90" s="417"/>
      <c r="J90" s="417"/>
      <c r="K90" s="417"/>
      <c r="L90" s="417"/>
      <c r="M90" s="417"/>
      <c r="N90" s="417"/>
      <c r="O90" s="417"/>
      <c r="P90" s="417"/>
      <c r="Q90" s="417"/>
      <c r="R90" s="417"/>
      <c r="S90" s="106"/>
      <c r="T90" s="106"/>
      <c r="U90" s="418" t="s">
        <v>229</v>
      </c>
      <c r="V90" s="418"/>
      <c r="W90" s="418"/>
      <c r="X90" s="418"/>
      <c r="Y90" s="418"/>
      <c r="Z90" s="418"/>
      <c r="AA90" s="418"/>
      <c r="AB90" s="418"/>
      <c r="AC90" s="418"/>
      <c r="AD90" s="418"/>
      <c r="AE90" s="418"/>
      <c r="AF90" s="418"/>
      <c r="AG90" s="418"/>
      <c r="AH90" s="418"/>
      <c r="AI90" s="418"/>
      <c r="AJ90" s="418"/>
      <c r="AK90" s="418"/>
      <c r="AL90" s="112"/>
      <c r="AM90" s="32"/>
      <c r="AN90" s="32"/>
      <c r="AO90" s="32"/>
    </row>
    <row r="91" spans="1:41" ht="5.0999999999999996" customHeight="1" x14ac:dyDescent="0.2">
      <c r="A91" s="113"/>
      <c r="B91" s="113"/>
      <c r="C91" s="113"/>
      <c r="D91" s="113"/>
      <c r="E91" s="113"/>
      <c r="F91" s="113"/>
      <c r="G91" s="113"/>
      <c r="H91" s="113"/>
      <c r="I91" s="113"/>
      <c r="J91" s="113"/>
      <c r="K91" s="113"/>
      <c r="L91" s="113"/>
      <c r="M91" s="113"/>
      <c r="N91" s="113"/>
      <c r="O91" s="113"/>
      <c r="P91" s="113"/>
      <c r="Q91" s="113"/>
      <c r="R91" s="113"/>
      <c r="S91" s="106"/>
      <c r="T91" s="106"/>
      <c r="U91" s="114"/>
      <c r="V91" s="114"/>
      <c r="W91" s="114"/>
      <c r="X91" s="114"/>
      <c r="Y91" s="114"/>
      <c r="Z91" s="114"/>
      <c r="AA91" s="114"/>
      <c r="AB91" s="114"/>
      <c r="AC91" s="114"/>
      <c r="AD91" s="114"/>
      <c r="AE91" s="114"/>
      <c r="AF91" s="114"/>
      <c r="AG91" s="114"/>
      <c r="AH91" s="114"/>
      <c r="AI91" s="114"/>
      <c r="AJ91" s="114"/>
      <c r="AK91" s="114"/>
      <c r="AL91" s="114"/>
      <c r="AM91" s="32"/>
      <c r="AN91" s="32"/>
      <c r="AO91" s="32"/>
    </row>
    <row r="92" spans="1:41" ht="15" customHeight="1" x14ac:dyDescent="0.2">
      <c r="A92" s="115"/>
      <c r="B92" s="415" t="s">
        <v>366</v>
      </c>
      <c r="C92" s="415"/>
      <c r="D92" s="415"/>
      <c r="E92" s="415"/>
      <c r="F92" s="415"/>
      <c r="G92" s="415"/>
      <c r="H92" s="415"/>
      <c r="I92" s="415"/>
      <c r="J92" s="415"/>
      <c r="K92" s="415"/>
      <c r="L92" s="415"/>
      <c r="M92" s="415"/>
      <c r="N92" s="415"/>
      <c r="O92" s="415"/>
      <c r="P92" s="415"/>
      <c r="Q92" s="415"/>
      <c r="R92" s="415"/>
      <c r="S92" s="106"/>
      <c r="T92" s="106"/>
      <c r="U92" s="416" t="s">
        <v>368</v>
      </c>
      <c r="V92" s="416"/>
      <c r="W92" s="416"/>
      <c r="X92" s="416"/>
      <c r="Y92" s="416"/>
      <c r="Z92" s="416"/>
      <c r="AA92" s="416"/>
      <c r="AB92" s="416"/>
      <c r="AC92" s="416"/>
      <c r="AD92" s="416"/>
      <c r="AE92" s="416"/>
      <c r="AF92" s="416"/>
      <c r="AG92" s="416"/>
      <c r="AH92" s="416"/>
      <c r="AI92" s="416"/>
      <c r="AJ92" s="416"/>
      <c r="AK92" s="416"/>
      <c r="AL92" s="118"/>
      <c r="AM92" s="32"/>
      <c r="AN92" s="32"/>
      <c r="AO92" s="32"/>
    </row>
    <row r="93" spans="1:41" ht="15" customHeight="1" x14ac:dyDescent="0.2">
      <c r="A93" s="119"/>
      <c r="B93" s="415"/>
      <c r="C93" s="415"/>
      <c r="D93" s="415"/>
      <c r="E93" s="415"/>
      <c r="F93" s="415"/>
      <c r="G93" s="415"/>
      <c r="H93" s="415"/>
      <c r="I93" s="415"/>
      <c r="J93" s="415"/>
      <c r="K93" s="415"/>
      <c r="L93" s="415"/>
      <c r="M93" s="415"/>
      <c r="N93" s="415"/>
      <c r="O93" s="415"/>
      <c r="P93" s="415"/>
      <c r="Q93" s="415"/>
      <c r="R93" s="415"/>
      <c r="S93" s="106"/>
      <c r="T93" s="106"/>
      <c r="U93" s="416"/>
      <c r="V93" s="416"/>
      <c r="W93" s="416"/>
      <c r="X93" s="416"/>
      <c r="Y93" s="416"/>
      <c r="Z93" s="416"/>
      <c r="AA93" s="416"/>
      <c r="AB93" s="416"/>
      <c r="AC93" s="416"/>
      <c r="AD93" s="416"/>
      <c r="AE93" s="416"/>
      <c r="AF93" s="416"/>
      <c r="AG93" s="416"/>
      <c r="AH93" s="416"/>
      <c r="AI93" s="416"/>
      <c r="AJ93" s="416"/>
      <c r="AK93" s="416"/>
      <c r="AL93" s="120"/>
      <c r="AM93" s="32"/>
      <c r="AN93" s="32"/>
      <c r="AO93" s="32"/>
    </row>
    <row r="94" spans="1:41" ht="15" customHeight="1" x14ac:dyDescent="0.2">
      <c r="A94" s="119"/>
      <c r="B94" s="415"/>
      <c r="C94" s="415"/>
      <c r="D94" s="415"/>
      <c r="E94" s="415"/>
      <c r="F94" s="415"/>
      <c r="G94" s="415"/>
      <c r="H94" s="415"/>
      <c r="I94" s="415"/>
      <c r="J94" s="415"/>
      <c r="K94" s="415"/>
      <c r="L94" s="415"/>
      <c r="M94" s="415"/>
      <c r="N94" s="415"/>
      <c r="O94" s="415"/>
      <c r="P94" s="415"/>
      <c r="Q94" s="415"/>
      <c r="R94" s="415"/>
      <c r="S94" s="106"/>
      <c r="T94" s="106"/>
      <c r="U94" s="416"/>
      <c r="V94" s="416"/>
      <c r="W94" s="416"/>
      <c r="X94" s="416"/>
      <c r="Y94" s="416"/>
      <c r="Z94" s="416"/>
      <c r="AA94" s="416"/>
      <c r="AB94" s="416"/>
      <c r="AC94" s="416"/>
      <c r="AD94" s="416"/>
      <c r="AE94" s="416"/>
      <c r="AF94" s="416"/>
      <c r="AG94" s="416"/>
      <c r="AH94" s="416"/>
      <c r="AI94" s="416"/>
      <c r="AJ94" s="416"/>
      <c r="AK94" s="416"/>
      <c r="AL94" s="120"/>
      <c r="AM94" s="32"/>
      <c r="AN94" s="32"/>
      <c r="AO94" s="32"/>
    </row>
    <row r="95" spans="1:41" ht="15" customHeight="1" x14ac:dyDescent="0.2">
      <c r="A95" s="119"/>
      <c r="B95" s="415"/>
      <c r="C95" s="415"/>
      <c r="D95" s="415"/>
      <c r="E95" s="415"/>
      <c r="F95" s="415"/>
      <c r="G95" s="415"/>
      <c r="H95" s="415"/>
      <c r="I95" s="415"/>
      <c r="J95" s="415"/>
      <c r="K95" s="415"/>
      <c r="L95" s="415"/>
      <c r="M95" s="415"/>
      <c r="N95" s="415"/>
      <c r="O95" s="415"/>
      <c r="P95" s="415"/>
      <c r="Q95" s="415"/>
      <c r="R95" s="415"/>
      <c r="S95" s="106"/>
      <c r="T95" s="106"/>
      <c r="U95" s="416"/>
      <c r="V95" s="416"/>
      <c r="W95" s="416"/>
      <c r="X95" s="416"/>
      <c r="Y95" s="416"/>
      <c r="Z95" s="416"/>
      <c r="AA95" s="416"/>
      <c r="AB95" s="416"/>
      <c r="AC95" s="416"/>
      <c r="AD95" s="416"/>
      <c r="AE95" s="416"/>
      <c r="AF95" s="416"/>
      <c r="AG95" s="416"/>
      <c r="AH95" s="416"/>
      <c r="AI95" s="416"/>
      <c r="AJ95" s="416"/>
      <c r="AK95" s="416"/>
      <c r="AL95" s="120"/>
      <c r="AM95" s="32"/>
      <c r="AN95" s="32"/>
      <c r="AO95" s="32"/>
    </row>
    <row r="96" spans="1:41" ht="9.9499999999999993" customHeight="1" x14ac:dyDescent="0.2">
      <c r="A96" s="119"/>
      <c r="B96" s="415"/>
      <c r="C96" s="415"/>
      <c r="D96" s="415"/>
      <c r="E96" s="415"/>
      <c r="F96" s="415"/>
      <c r="G96" s="415"/>
      <c r="H96" s="415"/>
      <c r="I96" s="415"/>
      <c r="J96" s="415"/>
      <c r="K96" s="415"/>
      <c r="L96" s="415"/>
      <c r="M96" s="415"/>
      <c r="N96" s="415"/>
      <c r="O96" s="415"/>
      <c r="P96" s="415"/>
      <c r="Q96" s="415"/>
      <c r="R96" s="415"/>
      <c r="S96" s="106"/>
      <c r="T96" s="106"/>
      <c r="U96" s="416"/>
      <c r="V96" s="416"/>
      <c r="W96" s="416"/>
      <c r="X96" s="416"/>
      <c r="Y96" s="416"/>
      <c r="Z96" s="416"/>
      <c r="AA96" s="416"/>
      <c r="AB96" s="416"/>
      <c r="AC96" s="416"/>
      <c r="AD96" s="416"/>
      <c r="AE96" s="416"/>
      <c r="AF96" s="416"/>
      <c r="AG96" s="416"/>
      <c r="AH96" s="416"/>
      <c r="AI96" s="416"/>
      <c r="AJ96" s="416"/>
      <c r="AK96" s="416"/>
      <c r="AL96" s="120"/>
      <c r="AM96" s="32"/>
      <c r="AN96" s="32"/>
      <c r="AO96" s="32"/>
    </row>
    <row r="97" spans="1:41" ht="15" customHeight="1" x14ac:dyDescent="0.2">
      <c r="A97" s="125"/>
      <c r="B97" s="125"/>
      <c r="C97" s="125"/>
      <c r="D97" s="125"/>
      <c r="E97" s="125"/>
      <c r="F97" s="125"/>
      <c r="G97" s="125"/>
      <c r="H97" s="125"/>
      <c r="I97" s="125"/>
      <c r="J97" s="125"/>
      <c r="K97" s="125"/>
      <c r="L97" s="125"/>
      <c r="M97" s="125"/>
      <c r="N97" s="125"/>
      <c r="O97" s="125"/>
      <c r="P97" s="125"/>
      <c r="Q97" s="125"/>
      <c r="R97" s="125"/>
      <c r="S97" s="106"/>
      <c r="T97" s="106"/>
      <c r="U97" s="416"/>
      <c r="V97" s="416"/>
      <c r="W97" s="416"/>
      <c r="X97" s="416"/>
      <c r="Y97" s="416"/>
      <c r="Z97" s="416"/>
      <c r="AA97" s="416"/>
      <c r="AB97" s="416"/>
      <c r="AC97" s="416"/>
      <c r="AD97" s="416"/>
      <c r="AE97" s="416"/>
      <c r="AF97" s="416"/>
      <c r="AG97" s="416"/>
      <c r="AH97" s="416"/>
      <c r="AI97" s="416"/>
      <c r="AJ97" s="416"/>
      <c r="AK97" s="416"/>
      <c r="AL97" s="114"/>
      <c r="AM97" s="32"/>
      <c r="AN97" s="32"/>
      <c r="AO97" s="32"/>
    </row>
    <row r="98" spans="1:41" ht="10.5" customHeight="1" x14ac:dyDescent="0.2">
      <c r="A98" s="109"/>
      <c r="B98" s="102"/>
      <c r="C98" s="102"/>
      <c r="D98" s="102"/>
      <c r="E98" s="102"/>
      <c r="F98" s="102"/>
      <c r="G98" s="102"/>
      <c r="H98" s="102"/>
      <c r="I98" s="102"/>
      <c r="J98" s="102"/>
      <c r="K98" s="102"/>
      <c r="L98" s="102"/>
      <c r="M98" s="102"/>
      <c r="N98" s="102"/>
      <c r="O98" s="102"/>
      <c r="P98" s="102"/>
      <c r="Q98" s="102"/>
      <c r="R98" s="102"/>
      <c r="S98" s="106"/>
      <c r="T98" s="106"/>
      <c r="U98" s="287"/>
      <c r="V98" s="287"/>
      <c r="W98" s="287"/>
      <c r="X98" s="287"/>
      <c r="Y98" s="287"/>
      <c r="Z98" s="287"/>
      <c r="AA98" s="287"/>
      <c r="AB98" s="287"/>
      <c r="AC98" s="287"/>
      <c r="AD98" s="287"/>
      <c r="AE98" s="287"/>
      <c r="AF98" s="287"/>
      <c r="AG98" s="287"/>
      <c r="AH98" s="287"/>
      <c r="AI98" s="287"/>
      <c r="AJ98" s="287"/>
      <c r="AK98" s="287"/>
      <c r="AL98" s="110"/>
      <c r="AM98" s="32"/>
      <c r="AN98" s="32"/>
      <c r="AO98" s="32"/>
    </row>
    <row r="99" spans="1:41" ht="15" x14ac:dyDescent="0.2">
      <c r="A99" s="109"/>
      <c r="B99" s="109"/>
      <c r="C99" s="109"/>
      <c r="D99" s="109"/>
      <c r="E99" s="109"/>
      <c r="F99" s="109"/>
      <c r="G99" s="109"/>
      <c r="H99" s="109"/>
      <c r="I99" s="109"/>
      <c r="J99" s="109"/>
      <c r="K99" s="109"/>
      <c r="L99" s="109"/>
      <c r="M99" s="109"/>
      <c r="N99" s="109"/>
      <c r="O99" s="109"/>
      <c r="P99" s="109"/>
      <c r="Q99" s="109"/>
      <c r="R99" s="109"/>
      <c r="S99" s="106"/>
      <c r="T99" s="106"/>
      <c r="U99" s="110"/>
      <c r="V99" s="110"/>
      <c r="W99" s="110"/>
      <c r="X99" s="110"/>
      <c r="Y99" s="110"/>
      <c r="Z99" s="110"/>
      <c r="AA99" s="110"/>
      <c r="AB99" s="110"/>
      <c r="AC99" s="110"/>
      <c r="AD99" s="110"/>
      <c r="AE99" s="110"/>
      <c r="AF99" s="110"/>
      <c r="AG99" s="110"/>
      <c r="AH99" s="110"/>
      <c r="AI99" s="110"/>
      <c r="AJ99" s="110"/>
      <c r="AK99" s="110"/>
      <c r="AL99" s="110"/>
    </row>
    <row r="100" spans="1:41" ht="15" x14ac:dyDescent="0.2">
      <c r="A100" s="109"/>
      <c r="B100" s="109"/>
      <c r="C100" s="109"/>
      <c r="D100" s="109"/>
      <c r="E100" s="109"/>
      <c r="F100" s="109"/>
      <c r="G100" s="109"/>
      <c r="H100" s="109"/>
      <c r="I100" s="109"/>
      <c r="J100" s="109"/>
      <c r="K100" s="109"/>
      <c r="L100" s="109"/>
      <c r="M100" s="109"/>
      <c r="N100" s="109"/>
      <c r="O100" s="109"/>
      <c r="P100" s="109"/>
      <c r="Q100" s="109"/>
      <c r="R100" s="109"/>
      <c r="S100" s="106"/>
      <c r="T100" s="106"/>
      <c r="U100" s="110"/>
      <c r="V100" s="110"/>
      <c r="W100" s="110"/>
      <c r="X100" s="110"/>
      <c r="Y100" s="110"/>
      <c r="Z100" s="110"/>
      <c r="AA100" s="110"/>
      <c r="AB100" s="110"/>
      <c r="AC100" s="110"/>
      <c r="AD100" s="110"/>
      <c r="AE100" s="110"/>
      <c r="AF100" s="110"/>
      <c r="AG100" s="110"/>
      <c r="AH100" s="110"/>
      <c r="AI100" s="110"/>
      <c r="AJ100" s="110"/>
      <c r="AK100" s="110"/>
      <c r="AL100" s="110"/>
    </row>
    <row r="101" spans="1:41" ht="15" x14ac:dyDescent="0.2">
      <c r="A101" s="109"/>
      <c r="B101" s="109"/>
      <c r="C101" s="109"/>
      <c r="D101" s="109"/>
      <c r="E101" s="109"/>
      <c r="F101" s="109"/>
      <c r="G101" s="109"/>
      <c r="H101" s="109"/>
      <c r="I101" s="109"/>
      <c r="J101" s="109"/>
      <c r="K101" s="109"/>
      <c r="L101" s="109"/>
      <c r="M101" s="109"/>
      <c r="N101" s="109"/>
      <c r="O101" s="109"/>
      <c r="P101" s="109"/>
      <c r="Q101" s="109"/>
      <c r="R101" s="109"/>
      <c r="S101" s="106"/>
      <c r="T101" s="106"/>
      <c r="U101" s="110"/>
      <c r="V101" s="110"/>
      <c r="W101" s="110"/>
      <c r="X101" s="110"/>
      <c r="Y101" s="110"/>
      <c r="Z101" s="110"/>
      <c r="AA101" s="110"/>
      <c r="AB101" s="110"/>
      <c r="AC101" s="110"/>
      <c r="AD101" s="110"/>
      <c r="AE101" s="110"/>
      <c r="AF101" s="110"/>
      <c r="AG101" s="110"/>
      <c r="AH101" s="110"/>
      <c r="AI101" s="110"/>
      <c r="AJ101" s="110"/>
      <c r="AK101" s="110"/>
      <c r="AL101" s="110"/>
    </row>
    <row r="102" spans="1:41" ht="15" x14ac:dyDescent="0.2">
      <c r="A102" s="109"/>
      <c r="B102" s="109"/>
      <c r="C102" s="109"/>
      <c r="D102" s="109"/>
      <c r="E102" s="109"/>
      <c r="F102" s="109"/>
      <c r="G102" s="109"/>
      <c r="H102" s="109"/>
      <c r="I102" s="109"/>
      <c r="J102" s="109"/>
      <c r="K102" s="109"/>
      <c r="L102" s="109"/>
      <c r="M102" s="109"/>
      <c r="N102" s="109"/>
      <c r="O102" s="109"/>
      <c r="P102" s="109"/>
      <c r="Q102" s="109"/>
      <c r="R102" s="109"/>
      <c r="S102" s="106"/>
      <c r="T102" s="106"/>
      <c r="U102" s="110"/>
      <c r="V102" s="110"/>
      <c r="W102" s="110"/>
      <c r="X102" s="110"/>
      <c r="Y102" s="110"/>
      <c r="Z102" s="110"/>
      <c r="AA102" s="110"/>
      <c r="AB102" s="110"/>
      <c r="AC102" s="110"/>
      <c r="AD102" s="110"/>
      <c r="AE102" s="110"/>
      <c r="AF102" s="110"/>
      <c r="AG102" s="110"/>
      <c r="AH102" s="110"/>
      <c r="AI102" s="110"/>
      <c r="AJ102" s="110"/>
      <c r="AK102" s="110"/>
      <c r="AL102" s="110"/>
    </row>
    <row r="103" spans="1:41" ht="15" x14ac:dyDescent="0.2">
      <c r="A103" s="109"/>
      <c r="B103" s="109"/>
      <c r="C103" s="109"/>
      <c r="D103" s="109"/>
      <c r="E103" s="109"/>
      <c r="F103" s="109"/>
      <c r="G103" s="109"/>
      <c r="H103" s="109"/>
      <c r="I103" s="109"/>
      <c r="J103" s="109"/>
      <c r="K103" s="109"/>
      <c r="L103" s="109"/>
      <c r="M103" s="109"/>
      <c r="N103" s="109"/>
      <c r="O103" s="109"/>
      <c r="P103" s="109"/>
      <c r="Q103" s="109"/>
      <c r="R103" s="109"/>
      <c r="S103" s="106"/>
      <c r="T103" s="106"/>
      <c r="U103" s="110"/>
      <c r="V103" s="110"/>
      <c r="W103" s="110"/>
      <c r="X103" s="110"/>
      <c r="Y103" s="110"/>
      <c r="Z103" s="110"/>
      <c r="AA103" s="110"/>
      <c r="AB103" s="110"/>
      <c r="AC103" s="110"/>
      <c r="AD103" s="110"/>
      <c r="AE103" s="110"/>
      <c r="AF103" s="110"/>
      <c r="AG103" s="110"/>
      <c r="AH103" s="110"/>
      <c r="AI103" s="110"/>
      <c r="AJ103" s="110"/>
      <c r="AK103" s="110"/>
      <c r="AL103" s="110"/>
    </row>
    <row r="104" spans="1:41" ht="15" x14ac:dyDescent="0.2">
      <c r="A104" s="109"/>
      <c r="B104" s="109"/>
      <c r="C104" s="109"/>
      <c r="D104" s="109"/>
      <c r="E104" s="109"/>
      <c r="F104" s="109"/>
      <c r="G104" s="109"/>
      <c r="H104" s="109"/>
      <c r="I104" s="109"/>
      <c r="J104" s="109"/>
      <c r="K104" s="109"/>
      <c r="L104" s="109"/>
      <c r="M104" s="109"/>
      <c r="N104" s="109"/>
      <c r="O104" s="109"/>
      <c r="P104" s="109"/>
      <c r="Q104" s="109"/>
      <c r="R104" s="109"/>
      <c r="S104" s="106"/>
      <c r="T104" s="106"/>
      <c r="U104" s="110"/>
      <c r="V104" s="110"/>
      <c r="W104" s="110"/>
      <c r="X104" s="110"/>
      <c r="Y104" s="110"/>
      <c r="Z104" s="110"/>
      <c r="AA104" s="110"/>
      <c r="AB104" s="110"/>
      <c r="AC104" s="110"/>
      <c r="AD104" s="110"/>
      <c r="AE104" s="110"/>
      <c r="AF104" s="110"/>
      <c r="AG104" s="110"/>
      <c r="AH104" s="110"/>
      <c r="AI104" s="110"/>
      <c r="AJ104" s="110"/>
      <c r="AK104" s="110"/>
      <c r="AL104" s="110"/>
    </row>
    <row r="105" spans="1:41" ht="15" x14ac:dyDescent="0.2">
      <c r="A105" s="109"/>
      <c r="B105" s="109"/>
      <c r="C105" s="109"/>
      <c r="D105" s="109"/>
      <c r="E105" s="109"/>
      <c r="F105" s="109"/>
      <c r="G105" s="109"/>
      <c r="H105" s="109"/>
      <c r="I105" s="109"/>
      <c r="J105" s="109"/>
      <c r="K105" s="109"/>
      <c r="L105" s="109"/>
      <c r="M105" s="109"/>
      <c r="N105" s="109"/>
      <c r="O105" s="109"/>
      <c r="P105" s="109"/>
      <c r="Q105" s="109"/>
      <c r="R105" s="109"/>
      <c r="S105" s="106"/>
      <c r="T105" s="106"/>
      <c r="U105" s="110"/>
      <c r="V105" s="110"/>
      <c r="W105" s="110"/>
      <c r="X105" s="110"/>
      <c r="Y105" s="110"/>
      <c r="Z105" s="110"/>
      <c r="AA105" s="110"/>
      <c r="AB105" s="110"/>
      <c r="AC105" s="110"/>
      <c r="AD105" s="110"/>
      <c r="AE105" s="110"/>
      <c r="AF105" s="110"/>
      <c r="AG105" s="110"/>
      <c r="AH105" s="110"/>
      <c r="AI105" s="110"/>
      <c r="AJ105" s="110"/>
      <c r="AK105" s="110"/>
      <c r="AL105" s="110"/>
    </row>
    <row r="106" spans="1:41" ht="15" x14ac:dyDescent="0.2">
      <c r="A106" s="102"/>
      <c r="B106" s="102"/>
      <c r="C106" s="102"/>
      <c r="D106" s="102"/>
      <c r="E106" s="102"/>
      <c r="F106" s="102"/>
      <c r="G106" s="102"/>
      <c r="H106" s="102"/>
      <c r="I106" s="102"/>
      <c r="J106" s="102"/>
      <c r="K106" s="102"/>
      <c r="L106" s="102"/>
      <c r="M106" s="102"/>
      <c r="N106" s="102"/>
      <c r="O106" s="102"/>
      <c r="P106" s="102"/>
      <c r="Q106" s="102"/>
      <c r="R106" s="102"/>
      <c r="S106" s="106"/>
      <c r="T106" s="106"/>
      <c r="U106" s="99"/>
      <c r="V106" s="99"/>
      <c r="W106" s="99"/>
      <c r="X106" s="99"/>
      <c r="Y106" s="99"/>
      <c r="Z106" s="99"/>
      <c r="AA106" s="99"/>
      <c r="AB106" s="99"/>
      <c r="AC106" s="99"/>
      <c r="AD106" s="99"/>
      <c r="AE106" s="99"/>
      <c r="AF106" s="99"/>
      <c r="AG106" s="99"/>
      <c r="AH106" s="99"/>
      <c r="AI106" s="99"/>
      <c r="AJ106" s="99"/>
      <c r="AK106" s="99"/>
      <c r="AL106" s="99"/>
    </row>
    <row r="107" spans="1:41" ht="15" x14ac:dyDescent="0.2">
      <c r="A107" s="102"/>
      <c r="B107" s="102"/>
      <c r="C107" s="102"/>
      <c r="D107" s="102"/>
      <c r="E107" s="102"/>
      <c r="F107" s="102"/>
      <c r="G107" s="102"/>
      <c r="H107" s="102"/>
      <c r="I107" s="102"/>
      <c r="J107" s="102"/>
      <c r="K107" s="102"/>
      <c r="L107" s="102"/>
      <c r="M107" s="102"/>
      <c r="N107" s="102"/>
      <c r="O107" s="102"/>
      <c r="P107" s="102"/>
      <c r="Q107" s="102"/>
      <c r="R107" s="102"/>
      <c r="S107" s="106"/>
      <c r="T107" s="106"/>
      <c r="U107" s="99"/>
      <c r="V107" s="99"/>
      <c r="W107" s="99"/>
      <c r="X107" s="99"/>
      <c r="Y107" s="99"/>
      <c r="Z107" s="99"/>
      <c r="AA107" s="99"/>
      <c r="AB107" s="99"/>
      <c r="AC107" s="99"/>
      <c r="AD107" s="99"/>
      <c r="AE107" s="99"/>
      <c r="AF107" s="99"/>
      <c r="AG107" s="99"/>
      <c r="AH107" s="99"/>
      <c r="AI107" s="99"/>
      <c r="AJ107" s="99"/>
      <c r="AK107" s="99"/>
      <c r="AL107" s="99"/>
    </row>
    <row r="108" spans="1:41" ht="15.75" x14ac:dyDescent="0.2">
      <c r="A108" s="102"/>
      <c r="B108" s="102"/>
      <c r="C108" s="103"/>
      <c r="D108" s="103"/>
      <c r="E108" s="103"/>
      <c r="F108" s="103"/>
      <c r="G108" s="103"/>
      <c r="H108" s="103"/>
      <c r="I108" s="103"/>
      <c r="J108" s="103"/>
      <c r="K108" s="103"/>
      <c r="L108" s="103"/>
      <c r="M108" s="103"/>
      <c r="N108" s="102"/>
      <c r="O108" s="102"/>
      <c r="P108" s="102"/>
      <c r="Q108" s="102"/>
      <c r="R108" s="102"/>
      <c r="S108" s="106"/>
      <c r="T108" s="106"/>
      <c r="U108" s="99"/>
      <c r="V108" s="99"/>
      <c r="W108" s="99"/>
      <c r="X108" s="99"/>
      <c r="Y108" s="99"/>
      <c r="Z108" s="104"/>
      <c r="AA108" s="104"/>
      <c r="AB108" s="104"/>
      <c r="AC108" s="104"/>
      <c r="AD108" s="104"/>
      <c r="AE108" s="104"/>
      <c r="AF108" s="104"/>
      <c r="AG108" s="104"/>
      <c r="AH108" s="104"/>
      <c r="AI108" s="104"/>
      <c r="AJ108" s="104"/>
      <c r="AK108" s="99"/>
      <c r="AL108" s="99"/>
    </row>
    <row r="109" spans="1:41" ht="15.75" x14ac:dyDescent="0.2">
      <c r="A109" s="102"/>
      <c r="B109" s="102"/>
      <c r="C109" s="103"/>
      <c r="D109" s="103"/>
      <c r="E109" s="103"/>
      <c r="F109" s="103"/>
      <c r="G109" s="103"/>
      <c r="H109" s="103"/>
      <c r="I109" s="103"/>
      <c r="J109" s="103"/>
      <c r="K109" s="103"/>
      <c r="L109" s="103"/>
      <c r="M109" s="103"/>
      <c r="N109" s="102"/>
      <c r="O109" s="102"/>
      <c r="P109" s="102"/>
      <c r="Q109" s="102"/>
      <c r="R109" s="102"/>
      <c r="S109" s="106"/>
      <c r="T109" s="106"/>
      <c r="U109" s="99"/>
      <c r="V109" s="99"/>
      <c r="W109" s="99"/>
      <c r="X109" s="99"/>
      <c r="Y109" s="99"/>
      <c r="Z109" s="104"/>
      <c r="AA109" s="104"/>
      <c r="AB109" s="104"/>
      <c r="AC109" s="104"/>
      <c r="AD109" s="104"/>
      <c r="AE109" s="104"/>
      <c r="AF109" s="104"/>
      <c r="AG109" s="104"/>
      <c r="AH109" s="104"/>
      <c r="AI109" s="104"/>
      <c r="AJ109" s="104"/>
      <c r="AK109" s="99"/>
      <c r="AL109" s="99"/>
    </row>
    <row r="110" spans="1:41" ht="14.25" x14ac:dyDescent="0.2">
      <c r="A110" s="97"/>
      <c r="B110" s="97"/>
      <c r="C110" s="97"/>
      <c r="D110" s="97"/>
      <c r="E110" s="97"/>
      <c r="F110" s="97"/>
      <c r="G110" s="97"/>
      <c r="H110" s="97"/>
      <c r="I110" s="97"/>
      <c r="J110" s="97"/>
      <c r="K110" s="97"/>
      <c r="L110" s="97"/>
      <c r="M110" s="97"/>
      <c r="N110" s="97"/>
      <c r="O110" s="97"/>
      <c r="P110" s="97"/>
      <c r="Q110" s="97"/>
      <c r="R110" s="97"/>
      <c r="S110" s="106"/>
      <c r="T110" s="106"/>
      <c r="U110" s="99"/>
      <c r="V110" s="99"/>
      <c r="W110" s="99"/>
      <c r="X110" s="99"/>
      <c r="Y110" s="99"/>
      <c r="Z110" s="104"/>
      <c r="AA110" s="104"/>
      <c r="AB110" s="104"/>
      <c r="AC110" s="104"/>
      <c r="AD110" s="104"/>
      <c r="AE110" s="104"/>
      <c r="AF110" s="104"/>
      <c r="AG110" s="104"/>
      <c r="AH110" s="104"/>
      <c r="AI110" s="104"/>
      <c r="AJ110" s="104"/>
      <c r="AK110" s="99"/>
      <c r="AL110" s="99"/>
    </row>
    <row r="111" spans="1:41" ht="14.25" x14ac:dyDescent="0.2">
      <c r="A111" s="97"/>
      <c r="B111" s="97"/>
      <c r="C111" s="97"/>
      <c r="D111" s="97"/>
      <c r="E111" s="97"/>
      <c r="F111" s="97"/>
      <c r="G111" s="97"/>
      <c r="H111" s="97"/>
      <c r="I111" s="97"/>
      <c r="J111" s="97"/>
      <c r="K111" s="97"/>
      <c r="L111" s="97"/>
      <c r="M111" s="97"/>
      <c r="N111" s="97"/>
      <c r="O111" s="97"/>
      <c r="P111" s="97"/>
      <c r="Q111" s="97"/>
      <c r="R111" s="97"/>
      <c r="S111" s="106"/>
      <c r="T111" s="106"/>
      <c r="U111" s="99"/>
      <c r="V111" s="99"/>
      <c r="W111" s="99"/>
      <c r="X111" s="99"/>
      <c r="Y111" s="99"/>
      <c r="Z111" s="99"/>
      <c r="AA111" s="99"/>
      <c r="AB111" s="99"/>
      <c r="AC111" s="99"/>
      <c r="AD111" s="99"/>
      <c r="AE111" s="99"/>
      <c r="AF111" s="99"/>
      <c r="AG111" s="99"/>
      <c r="AH111" s="99"/>
      <c r="AI111" s="99"/>
      <c r="AJ111" s="99"/>
      <c r="AK111" s="99"/>
      <c r="AL111" s="99"/>
    </row>
    <row r="112" spans="1:41" ht="14.25" x14ac:dyDescent="0.2">
      <c r="A112" s="97"/>
      <c r="B112" s="97"/>
      <c r="C112" s="97"/>
      <c r="D112" s="97"/>
      <c r="E112" s="97"/>
      <c r="F112" s="97"/>
      <c r="G112" s="97"/>
      <c r="H112" s="97"/>
      <c r="I112" s="97"/>
      <c r="J112" s="97"/>
      <c r="K112" s="97"/>
      <c r="L112" s="97"/>
      <c r="M112" s="97"/>
      <c r="N112" s="97"/>
      <c r="O112" s="97"/>
      <c r="P112" s="97"/>
      <c r="Q112" s="97"/>
      <c r="R112" s="97"/>
      <c r="S112" s="106"/>
      <c r="T112" s="106"/>
      <c r="U112" s="99"/>
      <c r="V112" s="99"/>
      <c r="W112" s="99"/>
      <c r="X112" s="99"/>
      <c r="Y112" s="99"/>
      <c r="Z112" s="99"/>
      <c r="AA112" s="99"/>
      <c r="AB112" s="99"/>
      <c r="AC112" s="99"/>
      <c r="AD112" s="99"/>
      <c r="AE112" s="99"/>
      <c r="AF112" s="99"/>
      <c r="AG112" s="99"/>
      <c r="AH112" s="99"/>
      <c r="AI112" s="99"/>
      <c r="AJ112" s="99"/>
      <c r="AK112" s="99"/>
      <c r="AL112" s="99"/>
    </row>
    <row r="113" spans="1:38" ht="14.25" x14ac:dyDescent="0.2">
      <c r="A113" s="97"/>
      <c r="B113" s="97"/>
      <c r="C113" s="97"/>
      <c r="D113" s="97"/>
      <c r="E113" s="97"/>
      <c r="F113" s="97"/>
      <c r="G113" s="97"/>
      <c r="H113" s="97"/>
      <c r="I113" s="97"/>
      <c r="J113" s="97"/>
      <c r="K113" s="97"/>
      <c r="L113" s="97"/>
      <c r="M113" s="97"/>
      <c r="N113" s="97"/>
      <c r="O113" s="97"/>
      <c r="P113" s="97"/>
      <c r="Q113" s="97"/>
      <c r="R113" s="97"/>
      <c r="S113" s="106"/>
      <c r="T113" s="106"/>
      <c r="U113" s="99"/>
      <c r="V113" s="99"/>
      <c r="W113" s="99"/>
      <c r="X113" s="99"/>
      <c r="Y113" s="99"/>
      <c r="Z113" s="99"/>
      <c r="AA113" s="99"/>
      <c r="AB113" s="99"/>
      <c r="AC113" s="99"/>
      <c r="AD113" s="99"/>
      <c r="AE113" s="99"/>
      <c r="AF113" s="99"/>
      <c r="AG113" s="99"/>
      <c r="AH113" s="99"/>
      <c r="AI113" s="99"/>
      <c r="AJ113" s="99"/>
      <c r="AK113" s="99"/>
      <c r="AL113" s="99"/>
    </row>
    <row r="114" spans="1:38" ht="14.25" x14ac:dyDescent="0.2">
      <c r="A114" s="97"/>
      <c r="B114" s="97"/>
      <c r="C114" s="97"/>
      <c r="D114" s="97"/>
      <c r="E114" s="97"/>
      <c r="F114" s="97"/>
      <c r="G114" s="97"/>
      <c r="H114" s="97"/>
      <c r="I114" s="97"/>
      <c r="J114" s="97"/>
      <c r="K114" s="97"/>
      <c r="L114" s="97"/>
      <c r="M114" s="97"/>
      <c r="N114" s="97"/>
      <c r="O114" s="97"/>
      <c r="P114" s="97"/>
      <c r="Q114" s="97"/>
      <c r="R114" s="97"/>
      <c r="S114" s="106"/>
      <c r="T114" s="106"/>
      <c r="U114" s="99"/>
      <c r="V114" s="99"/>
      <c r="W114" s="99"/>
      <c r="X114" s="99"/>
      <c r="Y114" s="99"/>
      <c r="Z114" s="99"/>
      <c r="AA114" s="99"/>
      <c r="AB114" s="99"/>
      <c r="AC114" s="99"/>
      <c r="AD114" s="99"/>
      <c r="AE114" s="99"/>
      <c r="AF114" s="99"/>
      <c r="AG114" s="99"/>
      <c r="AH114" s="99"/>
      <c r="AI114" s="99"/>
      <c r="AJ114" s="99"/>
      <c r="AK114" s="99"/>
      <c r="AL114" s="99"/>
    </row>
    <row r="115" spans="1:38" ht="14.25" x14ac:dyDescent="0.2">
      <c r="A115" s="97"/>
      <c r="B115" s="97"/>
      <c r="C115" s="97"/>
      <c r="D115" s="97"/>
      <c r="E115" s="97"/>
      <c r="F115" s="97"/>
      <c r="G115" s="97"/>
      <c r="H115" s="97"/>
      <c r="I115" s="97"/>
      <c r="J115" s="97"/>
      <c r="K115" s="97"/>
      <c r="L115" s="97"/>
      <c r="M115" s="97"/>
      <c r="N115" s="97"/>
      <c r="O115" s="97"/>
      <c r="P115" s="97"/>
      <c r="Q115" s="97"/>
      <c r="R115" s="97"/>
      <c r="S115" s="106"/>
      <c r="T115" s="106"/>
      <c r="U115" s="99"/>
      <c r="V115" s="99"/>
      <c r="W115" s="99"/>
      <c r="X115" s="99"/>
      <c r="Y115" s="99"/>
      <c r="Z115" s="99"/>
      <c r="AA115" s="99"/>
      <c r="AB115" s="99"/>
      <c r="AC115" s="99"/>
      <c r="AD115" s="99"/>
      <c r="AE115" s="99"/>
      <c r="AF115" s="99"/>
      <c r="AG115" s="99"/>
      <c r="AH115" s="99"/>
      <c r="AI115" s="99"/>
      <c r="AJ115" s="99"/>
      <c r="AK115" s="99"/>
      <c r="AL115" s="99"/>
    </row>
    <row r="116" spans="1:38" ht="14.25" x14ac:dyDescent="0.2">
      <c r="A116" s="97"/>
      <c r="B116" s="97"/>
      <c r="C116" s="97"/>
      <c r="D116" s="97"/>
      <c r="E116" s="97"/>
      <c r="F116" s="97"/>
      <c r="G116" s="97"/>
      <c r="H116" s="97"/>
      <c r="I116" s="97"/>
      <c r="J116" s="97"/>
      <c r="K116" s="97"/>
      <c r="L116" s="97"/>
      <c r="M116" s="97"/>
      <c r="N116" s="97"/>
      <c r="O116" s="97"/>
      <c r="P116" s="97"/>
      <c r="Q116" s="97"/>
      <c r="R116" s="97"/>
      <c r="S116" s="106"/>
      <c r="T116" s="106"/>
      <c r="U116" s="99"/>
      <c r="V116" s="99"/>
      <c r="W116" s="99"/>
      <c r="X116" s="99"/>
      <c r="Y116" s="99"/>
      <c r="Z116" s="99"/>
      <c r="AA116" s="99"/>
      <c r="AB116" s="99"/>
      <c r="AC116" s="99"/>
      <c r="AD116" s="99"/>
      <c r="AE116" s="99"/>
      <c r="AF116" s="99"/>
      <c r="AG116" s="99"/>
      <c r="AH116" s="99"/>
      <c r="AI116" s="99"/>
      <c r="AJ116" s="99"/>
      <c r="AK116" s="99"/>
      <c r="AL116" s="99"/>
    </row>
    <row r="117" spans="1:38" ht="14.25" x14ac:dyDescent="0.2">
      <c r="A117" s="97"/>
      <c r="B117" s="97"/>
      <c r="C117" s="97"/>
      <c r="D117" s="97"/>
      <c r="E117" s="97"/>
      <c r="F117" s="97"/>
      <c r="G117" s="97"/>
      <c r="H117" s="97"/>
      <c r="I117" s="97"/>
      <c r="J117" s="97"/>
      <c r="K117" s="97"/>
      <c r="L117" s="97"/>
      <c r="M117" s="97"/>
      <c r="N117" s="97"/>
      <c r="O117" s="97"/>
      <c r="P117" s="97"/>
      <c r="Q117" s="97"/>
      <c r="R117" s="97"/>
      <c r="S117" s="106"/>
      <c r="T117" s="106"/>
      <c r="U117" s="99"/>
      <c r="V117" s="99"/>
      <c r="W117" s="99"/>
      <c r="X117" s="99"/>
      <c r="Y117" s="99"/>
      <c r="Z117" s="99"/>
      <c r="AA117" s="99"/>
      <c r="AB117" s="99"/>
      <c r="AC117" s="99"/>
      <c r="AD117" s="99"/>
      <c r="AE117" s="99"/>
      <c r="AF117" s="99"/>
      <c r="AG117" s="99"/>
      <c r="AH117" s="99"/>
      <c r="AI117" s="99"/>
      <c r="AJ117" s="99"/>
      <c r="AK117" s="99"/>
      <c r="AL117" s="99"/>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AS37"/>
  <sheetViews>
    <sheetView rightToLeft="1" view="pageBreakPreview" topLeftCell="A7" zoomScale="110" zoomScaleNormal="100" zoomScaleSheetLayoutView="110" workbookViewId="0">
      <selection activeCell="AP19" sqref="AP1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431" t="s">
        <v>230</v>
      </c>
      <c r="F2" s="431"/>
      <c r="G2" s="431"/>
      <c r="H2" s="431"/>
      <c r="I2" s="431"/>
      <c r="J2" s="431"/>
      <c r="K2" s="431"/>
      <c r="L2" s="431"/>
      <c r="M2" s="431"/>
      <c r="N2" s="431"/>
      <c r="O2" s="431"/>
      <c r="P2" s="431"/>
      <c r="Q2" s="431"/>
      <c r="R2" s="431"/>
      <c r="S2" s="431"/>
      <c r="V2" s="432" t="s">
        <v>231</v>
      </c>
      <c r="W2" s="432"/>
      <c r="X2" s="432"/>
      <c r="Y2" s="432"/>
      <c r="Z2" s="432"/>
      <c r="AA2" s="432"/>
      <c r="AB2" s="432"/>
      <c r="AC2" s="432"/>
      <c r="AD2" s="432"/>
      <c r="AE2" s="432"/>
      <c r="AF2" s="432"/>
      <c r="AG2" s="432"/>
      <c r="AH2" s="432"/>
      <c r="AI2" s="432"/>
      <c r="AJ2" s="432"/>
    </row>
    <row r="3" spans="1:45" ht="14.25" x14ac:dyDescent="0.2">
      <c r="A3" s="97"/>
      <c r="B3" s="97"/>
      <c r="C3" s="97"/>
      <c r="D3" s="97"/>
      <c r="E3" s="431"/>
      <c r="F3" s="431"/>
      <c r="G3" s="431"/>
      <c r="H3" s="431"/>
      <c r="I3" s="431"/>
      <c r="J3" s="431"/>
      <c r="K3" s="431"/>
      <c r="L3" s="431"/>
      <c r="M3" s="431"/>
      <c r="N3" s="431"/>
      <c r="O3" s="431"/>
      <c r="P3" s="431"/>
      <c r="Q3" s="431"/>
      <c r="R3" s="431"/>
      <c r="S3" s="431"/>
      <c r="T3" s="99"/>
      <c r="U3" s="99"/>
      <c r="V3" s="432"/>
      <c r="W3" s="432"/>
      <c r="X3" s="432"/>
      <c r="Y3" s="432"/>
      <c r="Z3" s="432"/>
      <c r="AA3" s="432"/>
      <c r="AB3" s="432"/>
      <c r="AC3" s="432"/>
      <c r="AD3" s="432"/>
      <c r="AE3" s="432"/>
      <c r="AF3" s="432"/>
      <c r="AG3" s="432"/>
      <c r="AH3" s="432"/>
      <c r="AI3" s="432"/>
      <c r="AJ3" s="432"/>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9" hidden="1" customHeight="1" x14ac:dyDescent="0.2">
      <c r="A5" s="109"/>
      <c r="B5" s="433"/>
      <c r="C5" s="433"/>
      <c r="D5" s="433"/>
      <c r="E5" s="433"/>
      <c r="F5" s="433"/>
      <c r="G5" s="433"/>
      <c r="H5" s="433"/>
      <c r="I5" s="433"/>
      <c r="J5" s="433"/>
      <c r="K5" s="433"/>
      <c r="L5" s="433"/>
      <c r="M5" s="433"/>
      <c r="N5" s="433"/>
      <c r="O5" s="433"/>
      <c r="P5" s="433"/>
      <c r="Q5" s="433"/>
      <c r="R5" s="433"/>
      <c r="S5" s="433"/>
      <c r="V5" s="434"/>
      <c r="W5" s="434"/>
      <c r="X5" s="434"/>
      <c r="Y5" s="434"/>
      <c r="Z5" s="434"/>
      <c r="AA5" s="434"/>
      <c r="AB5" s="434"/>
      <c r="AC5" s="434"/>
      <c r="AD5" s="434"/>
      <c r="AE5" s="434"/>
      <c r="AF5" s="434"/>
      <c r="AG5" s="434"/>
      <c r="AH5" s="434"/>
      <c r="AI5" s="434"/>
      <c r="AJ5" s="434"/>
      <c r="AK5" s="434"/>
      <c r="AL5" s="434"/>
      <c r="AM5" s="434"/>
      <c r="AN5" s="110"/>
      <c r="AO5" s="32"/>
      <c r="AP5" s="32"/>
      <c r="AQ5" s="32"/>
    </row>
    <row r="6" spans="1:45" ht="6.75" customHeight="1" x14ac:dyDescent="0.2">
      <c r="A6" s="109"/>
      <c r="B6" s="295"/>
      <c r="C6" s="295"/>
      <c r="D6" s="295"/>
      <c r="E6" s="295"/>
      <c r="F6" s="295"/>
      <c r="G6" s="295"/>
      <c r="H6" s="295"/>
      <c r="I6" s="295"/>
      <c r="J6" s="295"/>
      <c r="K6" s="295"/>
      <c r="L6" s="295"/>
      <c r="M6" s="295"/>
      <c r="N6" s="295"/>
      <c r="O6" s="295"/>
      <c r="P6" s="295"/>
      <c r="Q6" s="295"/>
      <c r="R6" s="295"/>
      <c r="S6" s="295"/>
      <c r="T6" s="106"/>
      <c r="U6" s="106"/>
      <c r="V6" s="296"/>
      <c r="W6" s="296"/>
      <c r="X6" s="296"/>
      <c r="Y6" s="296"/>
      <c r="Z6" s="296"/>
      <c r="AA6" s="296"/>
      <c r="AB6" s="296"/>
      <c r="AC6" s="296"/>
      <c r="AD6" s="296"/>
      <c r="AE6" s="296"/>
      <c r="AF6" s="296"/>
      <c r="AG6" s="296"/>
      <c r="AH6" s="296"/>
      <c r="AI6" s="296"/>
      <c r="AJ6" s="296"/>
      <c r="AK6" s="296"/>
      <c r="AL6" s="296"/>
      <c r="AM6" s="296"/>
      <c r="AN6" s="110"/>
      <c r="AO6" s="32"/>
      <c r="AP6" s="32"/>
      <c r="AQ6" s="32"/>
    </row>
    <row r="7" spans="1:45" ht="24.95" customHeight="1" x14ac:dyDescent="0.2">
      <c r="A7" s="107"/>
      <c r="B7" s="427" t="s">
        <v>426</v>
      </c>
      <c r="C7" s="427"/>
      <c r="D7" s="427"/>
      <c r="E7" s="427"/>
      <c r="F7" s="427"/>
      <c r="G7" s="427"/>
      <c r="H7" s="427"/>
      <c r="I7" s="427"/>
      <c r="J7" s="427"/>
      <c r="K7" s="427"/>
      <c r="L7" s="427"/>
      <c r="M7" s="427"/>
      <c r="N7" s="427"/>
      <c r="O7" s="427"/>
      <c r="P7" s="427"/>
      <c r="Q7" s="427"/>
      <c r="R7" s="427"/>
      <c r="S7" s="427"/>
      <c r="T7" s="106"/>
      <c r="U7" s="106"/>
      <c r="V7" s="428" t="s">
        <v>427</v>
      </c>
      <c r="W7" s="428"/>
      <c r="X7" s="428"/>
      <c r="Y7" s="428"/>
      <c r="Z7" s="428"/>
      <c r="AA7" s="428"/>
      <c r="AB7" s="428"/>
      <c r="AC7" s="428"/>
      <c r="AD7" s="428"/>
      <c r="AE7" s="428"/>
      <c r="AF7" s="428"/>
      <c r="AG7" s="428"/>
      <c r="AH7" s="428"/>
      <c r="AI7" s="428"/>
      <c r="AJ7" s="428"/>
      <c r="AK7" s="428"/>
      <c r="AL7" s="428"/>
      <c r="AM7" s="428"/>
      <c r="AN7" s="108"/>
      <c r="AO7" s="32"/>
      <c r="AP7" s="32"/>
      <c r="AQ7" s="32"/>
    </row>
    <row r="8" spans="1:45" ht="6" customHeight="1" x14ac:dyDescent="0.2">
      <c r="A8" s="97"/>
      <c r="B8" s="97"/>
      <c r="C8" s="97"/>
      <c r="D8" s="97"/>
      <c r="E8" s="97"/>
      <c r="F8" s="97"/>
      <c r="G8" s="97"/>
      <c r="H8" s="97"/>
      <c r="I8" s="97"/>
      <c r="J8" s="97"/>
      <c r="K8" s="97"/>
      <c r="L8" s="97"/>
      <c r="M8" s="97"/>
      <c r="N8" s="97"/>
      <c r="O8" s="97"/>
      <c r="P8" s="97"/>
      <c r="Q8" s="97"/>
      <c r="R8" s="97"/>
      <c r="S8" s="97"/>
      <c r="T8" s="106"/>
      <c r="U8" s="106"/>
      <c r="V8" s="99"/>
      <c r="W8" s="99"/>
      <c r="X8" s="99"/>
      <c r="Y8" s="99"/>
      <c r="Z8" s="99"/>
      <c r="AA8" s="99"/>
      <c r="AB8" s="99"/>
      <c r="AC8" s="99"/>
      <c r="AD8" s="99"/>
      <c r="AE8" s="99"/>
      <c r="AF8" s="99"/>
      <c r="AG8" s="99"/>
      <c r="AH8" s="99"/>
      <c r="AI8" s="99"/>
      <c r="AJ8" s="99"/>
      <c r="AK8" s="99"/>
      <c r="AL8" s="99"/>
      <c r="AM8" s="99"/>
      <c r="AN8" s="99"/>
      <c r="AO8" s="32"/>
      <c r="AP8" s="32"/>
      <c r="AQ8" s="32"/>
    </row>
    <row r="9" spans="1:45" ht="20.100000000000001" customHeight="1" x14ac:dyDescent="0.2">
      <c r="A9" s="107"/>
      <c r="B9" s="429" t="s">
        <v>425</v>
      </c>
      <c r="C9" s="429"/>
      <c r="D9" s="429"/>
      <c r="E9" s="429"/>
      <c r="F9" s="429"/>
      <c r="G9" s="429"/>
      <c r="H9" s="429"/>
      <c r="I9" s="429"/>
      <c r="J9" s="429"/>
      <c r="K9" s="429"/>
      <c r="L9" s="429"/>
      <c r="M9" s="429"/>
      <c r="N9" s="429"/>
      <c r="O9" s="429"/>
      <c r="P9" s="429"/>
      <c r="Q9" s="429"/>
      <c r="R9" s="429"/>
      <c r="S9" s="429"/>
      <c r="T9" s="20"/>
      <c r="U9" s="20"/>
      <c r="V9" s="430" t="s">
        <v>428</v>
      </c>
      <c r="W9" s="430"/>
      <c r="X9" s="430"/>
      <c r="Y9" s="430"/>
      <c r="Z9" s="430"/>
      <c r="AA9" s="430"/>
      <c r="AB9" s="430"/>
      <c r="AC9" s="430"/>
      <c r="AD9" s="430"/>
      <c r="AE9" s="430"/>
      <c r="AF9" s="430"/>
      <c r="AG9" s="430"/>
      <c r="AH9" s="430"/>
      <c r="AI9" s="430"/>
      <c r="AJ9" s="430"/>
      <c r="AK9" s="430"/>
      <c r="AL9" s="430"/>
      <c r="AM9" s="430"/>
      <c r="AN9" s="108"/>
      <c r="AO9" s="32"/>
      <c r="AP9" s="32"/>
      <c r="AQ9" s="32"/>
    </row>
    <row r="10" spans="1:45" ht="20.100000000000001" customHeight="1" x14ac:dyDescent="0.2">
      <c r="A10" s="107"/>
      <c r="B10" s="429"/>
      <c r="C10" s="429"/>
      <c r="D10" s="429"/>
      <c r="E10" s="429"/>
      <c r="F10" s="429"/>
      <c r="G10" s="429"/>
      <c r="H10" s="429"/>
      <c r="I10" s="429"/>
      <c r="J10" s="429"/>
      <c r="K10" s="429"/>
      <c r="L10" s="429"/>
      <c r="M10" s="429"/>
      <c r="N10" s="429"/>
      <c r="O10" s="429"/>
      <c r="P10" s="429"/>
      <c r="Q10" s="429"/>
      <c r="R10" s="429"/>
      <c r="S10" s="429"/>
      <c r="T10" s="20"/>
      <c r="U10" s="20"/>
      <c r="V10" s="430"/>
      <c r="W10" s="430"/>
      <c r="X10" s="430"/>
      <c r="Y10" s="430"/>
      <c r="Z10" s="430"/>
      <c r="AA10" s="430"/>
      <c r="AB10" s="430"/>
      <c r="AC10" s="430"/>
      <c r="AD10" s="430"/>
      <c r="AE10" s="430"/>
      <c r="AF10" s="430"/>
      <c r="AG10" s="430"/>
      <c r="AH10" s="430"/>
      <c r="AI10" s="430"/>
      <c r="AJ10" s="430"/>
      <c r="AK10" s="430"/>
      <c r="AL10" s="430"/>
      <c r="AM10" s="430"/>
      <c r="AN10" s="108"/>
      <c r="AO10" s="32"/>
      <c r="AP10" s="32"/>
      <c r="AQ10" s="32"/>
    </row>
    <row r="11" spans="1:45" ht="20.100000000000001" customHeight="1" x14ac:dyDescent="0.2">
      <c r="A11" s="109"/>
      <c r="B11" s="429"/>
      <c r="C11" s="429"/>
      <c r="D11" s="429"/>
      <c r="E11" s="429"/>
      <c r="F11" s="429"/>
      <c r="G11" s="429"/>
      <c r="H11" s="429"/>
      <c r="I11" s="429"/>
      <c r="J11" s="429"/>
      <c r="K11" s="429"/>
      <c r="L11" s="429"/>
      <c r="M11" s="429"/>
      <c r="N11" s="429"/>
      <c r="O11" s="429"/>
      <c r="P11" s="429"/>
      <c r="Q11" s="429"/>
      <c r="R11" s="429"/>
      <c r="S11" s="429"/>
      <c r="T11" s="20"/>
      <c r="U11" s="20"/>
      <c r="V11" s="430"/>
      <c r="W11" s="430"/>
      <c r="X11" s="430"/>
      <c r="Y11" s="430"/>
      <c r="Z11" s="430"/>
      <c r="AA11" s="430"/>
      <c r="AB11" s="430"/>
      <c r="AC11" s="430"/>
      <c r="AD11" s="430"/>
      <c r="AE11" s="430"/>
      <c r="AF11" s="430"/>
      <c r="AG11" s="430"/>
      <c r="AH11" s="430"/>
      <c r="AI11" s="430"/>
      <c r="AJ11" s="430"/>
      <c r="AK11" s="430"/>
      <c r="AL11" s="430"/>
      <c r="AM11" s="430"/>
      <c r="AN11" s="110"/>
      <c r="AO11" s="32"/>
      <c r="AP11" s="32"/>
      <c r="AQ11" s="32"/>
    </row>
    <row r="12" spans="1:45" ht="24.75" customHeight="1" x14ac:dyDescent="0.2">
      <c r="A12" s="109"/>
      <c r="B12" s="429"/>
      <c r="C12" s="429"/>
      <c r="D12" s="429"/>
      <c r="E12" s="429"/>
      <c r="F12" s="429"/>
      <c r="G12" s="429"/>
      <c r="H12" s="429"/>
      <c r="I12" s="429"/>
      <c r="J12" s="429"/>
      <c r="K12" s="429"/>
      <c r="L12" s="429"/>
      <c r="M12" s="429"/>
      <c r="N12" s="429"/>
      <c r="O12" s="429"/>
      <c r="P12" s="429"/>
      <c r="Q12" s="429"/>
      <c r="R12" s="429"/>
      <c r="S12" s="429"/>
      <c r="T12" s="20"/>
      <c r="U12" s="20"/>
      <c r="V12" s="430"/>
      <c r="W12" s="430"/>
      <c r="X12" s="430"/>
      <c r="Y12" s="430"/>
      <c r="Z12" s="430"/>
      <c r="AA12" s="430"/>
      <c r="AB12" s="430"/>
      <c r="AC12" s="430"/>
      <c r="AD12" s="430"/>
      <c r="AE12" s="430"/>
      <c r="AF12" s="430"/>
      <c r="AG12" s="430"/>
      <c r="AH12" s="430"/>
      <c r="AI12" s="430"/>
      <c r="AJ12" s="430"/>
      <c r="AK12" s="430"/>
      <c r="AL12" s="430"/>
      <c r="AM12" s="430"/>
      <c r="AN12" s="110"/>
      <c r="AO12" s="32"/>
      <c r="AP12" s="32"/>
      <c r="AQ12" s="32"/>
    </row>
    <row r="13" spans="1:45" ht="12" hidden="1" customHeight="1" x14ac:dyDescent="0.2">
      <c r="A13" s="109"/>
      <c r="B13" s="429"/>
      <c r="C13" s="429"/>
      <c r="D13" s="429"/>
      <c r="E13" s="429"/>
      <c r="F13" s="429"/>
      <c r="G13" s="429"/>
      <c r="H13" s="429"/>
      <c r="I13" s="429"/>
      <c r="J13" s="429"/>
      <c r="K13" s="429"/>
      <c r="L13" s="429"/>
      <c r="M13" s="429"/>
      <c r="N13" s="429"/>
      <c r="O13" s="429"/>
      <c r="P13" s="429"/>
      <c r="Q13" s="429"/>
      <c r="R13" s="429"/>
      <c r="S13" s="429"/>
      <c r="T13" s="20"/>
      <c r="U13" s="20"/>
      <c r="V13" s="430"/>
      <c r="W13" s="430"/>
      <c r="X13" s="430"/>
      <c r="Y13" s="430"/>
      <c r="Z13" s="430"/>
      <c r="AA13" s="430"/>
      <c r="AB13" s="430"/>
      <c r="AC13" s="430"/>
      <c r="AD13" s="430"/>
      <c r="AE13" s="430"/>
      <c r="AF13" s="430"/>
      <c r="AG13" s="430"/>
      <c r="AH13" s="430"/>
      <c r="AI13" s="430"/>
      <c r="AJ13" s="430"/>
      <c r="AK13" s="430"/>
      <c r="AL13" s="430"/>
      <c r="AM13" s="430"/>
      <c r="AN13" s="110"/>
      <c r="AO13" s="32"/>
      <c r="AP13" s="32"/>
      <c r="AQ13" s="32"/>
    </row>
    <row r="14" spans="1:45" ht="0.75" hidden="1" customHeight="1" x14ac:dyDescent="0.2">
      <c r="A14" s="109"/>
      <c r="B14" s="429"/>
      <c r="C14" s="429"/>
      <c r="D14" s="429"/>
      <c r="E14" s="429"/>
      <c r="F14" s="429"/>
      <c r="G14" s="429"/>
      <c r="H14" s="429"/>
      <c r="I14" s="429"/>
      <c r="J14" s="429"/>
      <c r="K14" s="429"/>
      <c r="L14" s="429"/>
      <c r="M14" s="429"/>
      <c r="N14" s="429"/>
      <c r="O14" s="429"/>
      <c r="P14" s="429"/>
      <c r="Q14" s="429"/>
      <c r="R14" s="429"/>
      <c r="S14" s="429"/>
      <c r="T14" s="20"/>
      <c r="U14" s="20"/>
      <c r="V14" s="430"/>
      <c r="W14" s="430"/>
      <c r="X14" s="430"/>
      <c r="Y14" s="430"/>
      <c r="Z14" s="430"/>
      <c r="AA14" s="430"/>
      <c r="AB14" s="430"/>
      <c r="AC14" s="430"/>
      <c r="AD14" s="430"/>
      <c r="AE14" s="430"/>
      <c r="AF14" s="430"/>
      <c r="AG14" s="430"/>
      <c r="AH14" s="430"/>
      <c r="AI14" s="430"/>
      <c r="AJ14" s="430"/>
      <c r="AK14" s="430"/>
      <c r="AL14" s="430"/>
      <c r="AM14" s="430"/>
      <c r="AN14" s="110"/>
      <c r="AO14" s="32"/>
      <c r="AP14" s="32"/>
      <c r="AQ14" s="32"/>
      <c r="AS14" s="319"/>
    </row>
    <row r="15" spans="1:45" ht="19.5" hidden="1" customHeight="1" x14ac:dyDescent="0.2">
      <c r="A15" s="109"/>
      <c r="B15" s="429"/>
      <c r="C15" s="429"/>
      <c r="D15" s="429"/>
      <c r="E15" s="429"/>
      <c r="F15" s="429"/>
      <c r="G15" s="429"/>
      <c r="H15" s="429"/>
      <c r="I15" s="429"/>
      <c r="J15" s="429"/>
      <c r="K15" s="429"/>
      <c r="L15" s="429"/>
      <c r="M15" s="429"/>
      <c r="N15" s="429"/>
      <c r="O15" s="429"/>
      <c r="P15" s="429"/>
      <c r="Q15" s="429"/>
      <c r="R15" s="429"/>
      <c r="S15" s="429"/>
      <c r="T15" s="20"/>
      <c r="U15" s="20"/>
      <c r="V15" s="430"/>
      <c r="W15" s="430"/>
      <c r="X15" s="430"/>
      <c r="Y15" s="430"/>
      <c r="Z15" s="430"/>
      <c r="AA15" s="430"/>
      <c r="AB15" s="430"/>
      <c r="AC15" s="430"/>
      <c r="AD15" s="430"/>
      <c r="AE15" s="430"/>
      <c r="AF15" s="430"/>
      <c r="AG15" s="430"/>
      <c r="AH15" s="430"/>
      <c r="AI15" s="430"/>
      <c r="AJ15" s="430"/>
      <c r="AK15" s="430"/>
      <c r="AL15" s="430"/>
      <c r="AM15" s="430"/>
      <c r="AN15" s="110"/>
      <c r="AO15" s="32"/>
      <c r="AP15" s="32"/>
      <c r="AQ15" s="32"/>
    </row>
    <row r="16" spans="1:45" ht="19.5" hidden="1" customHeight="1" x14ac:dyDescent="0.2">
      <c r="A16" s="109"/>
      <c r="B16" s="429"/>
      <c r="C16" s="429"/>
      <c r="D16" s="429"/>
      <c r="E16" s="429"/>
      <c r="F16" s="429"/>
      <c r="G16" s="429"/>
      <c r="H16" s="429"/>
      <c r="I16" s="429"/>
      <c r="J16" s="429"/>
      <c r="K16" s="429"/>
      <c r="L16" s="429"/>
      <c r="M16" s="429"/>
      <c r="N16" s="429"/>
      <c r="O16" s="429"/>
      <c r="P16" s="429"/>
      <c r="Q16" s="429"/>
      <c r="R16" s="429"/>
      <c r="S16" s="429"/>
      <c r="T16" s="20"/>
      <c r="U16" s="20"/>
      <c r="V16" s="430"/>
      <c r="W16" s="430"/>
      <c r="X16" s="430"/>
      <c r="Y16" s="430"/>
      <c r="Z16" s="430"/>
      <c r="AA16" s="430"/>
      <c r="AB16" s="430"/>
      <c r="AC16" s="430"/>
      <c r="AD16" s="430"/>
      <c r="AE16" s="430"/>
      <c r="AF16" s="430"/>
      <c r="AG16" s="430"/>
      <c r="AH16" s="430"/>
      <c r="AI16" s="430"/>
      <c r="AJ16" s="430"/>
      <c r="AK16" s="430"/>
      <c r="AL16" s="430"/>
      <c r="AM16" s="430"/>
      <c r="AN16" s="110"/>
      <c r="AO16" s="32"/>
      <c r="AP16" s="32"/>
      <c r="AQ16" s="32"/>
    </row>
    <row r="17" spans="1:43" ht="15" customHeight="1" x14ac:dyDescent="0.2">
      <c r="A17" s="109"/>
      <c r="B17" s="295"/>
      <c r="C17" s="295"/>
      <c r="D17" s="435" t="s">
        <v>447</v>
      </c>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296"/>
      <c r="AM17" s="296"/>
      <c r="AN17" s="110"/>
      <c r="AO17" s="32"/>
      <c r="AP17" s="32"/>
      <c r="AQ17" s="32"/>
    </row>
    <row r="18" spans="1:43" ht="18" customHeight="1" x14ac:dyDescent="0.2">
      <c r="A18" s="109"/>
      <c r="B18" s="295"/>
      <c r="C18" s="295"/>
      <c r="D18" s="426" t="s">
        <v>458</v>
      </c>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296"/>
      <c r="AM18" s="296"/>
      <c r="AN18" s="110"/>
      <c r="AO18" s="32"/>
      <c r="AP18" s="32"/>
      <c r="AQ18" s="32"/>
    </row>
    <row r="19" spans="1:43" ht="18" customHeight="1" x14ac:dyDescent="0.2">
      <c r="A19" s="109"/>
      <c r="B19" s="295"/>
      <c r="C19" s="295"/>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296"/>
      <c r="AM19" s="296"/>
      <c r="AN19" s="110"/>
      <c r="AO19" s="32"/>
      <c r="AP19" s="32"/>
      <c r="AQ19" s="32"/>
    </row>
    <row r="20" spans="1:43" ht="18" customHeight="1" x14ac:dyDescent="0.2">
      <c r="A20" s="109"/>
      <c r="B20" s="295"/>
      <c r="C20" s="295"/>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296"/>
      <c r="AM20" s="296"/>
      <c r="AN20" s="110"/>
      <c r="AO20" s="32"/>
      <c r="AP20" s="32"/>
      <c r="AQ20" s="32"/>
    </row>
    <row r="21" spans="1:43" ht="18" customHeight="1" x14ac:dyDescent="0.2">
      <c r="A21" s="109"/>
      <c r="B21" s="295"/>
      <c r="C21" s="295"/>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296"/>
      <c r="AM21" s="296"/>
      <c r="AN21" s="110"/>
      <c r="AO21" s="32"/>
      <c r="AP21" s="32"/>
      <c r="AQ21" s="32"/>
    </row>
    <row r="22" spans="1:43" ht="18" customHeight="1" x14ac:dyDescent="0.2">
      <c r="A22" s="109"/>
      <c r="B22" s="295"/>
      <c r="C22" s="295"/>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296"/>
      <c r="AM22" s="296"/>
      <c r="AN22" s="110"/>
      <c r="AO22" s="32"/>
      <c r="AP22" s="32"/>
      <c r="AQ22" s="321"/>
    </row>
    <row r="23" spans="1:43" ht="18" customHeight="1" x14ac:dyDescent="0.2">
      <c r="A23" s="109"/>
      <c r="B23" s="295"/>
      <c r="C23" s="295"/>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296"/>
      <c r="AM23" s="296"/>
      <c r="AN23" s="110"/>
      <c r="AO23" s="32"/>
      <c r="AP23" s="32"/>
      <c r="AQ23" s="32"/>
    </row>
    <row r="24" spans="1:43" ht="18" customHeight="1" x14ac:dyDescent="0.2">
      <c r="A24" s="109"/>
      <c r="B24" s="295"/>
      <c r="C24" s="295"/>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296"/>
      <c r="AM24" s="296"/>
      <c r="AN24" s="110"/>
      <c r="AO24" s="32"/>
      <c r="AP24" s="32"/>
      <c r="AQ24" s="32"/>
    </row>
    <row r="25" spans="1:43" ht="18" customHeight="1" x14ac:dyDescent="0.2">
      <c r="A25" s="109"/>
      <c r="B25" s="295"/>
      <c r="C25" s="295"/>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296"/>
      <c r="AM25" s="296"/>
      <c r="AN25" s="110"/>
      <c r="AO25" s="32"/>
      <c r="AP25" s="32"/>
      <c r="AQ25" s="32"/>
    </row>
    <row r="26" spans="1:43" ht="18" customHeight="1" x14ac:dyDescent="0.2">
      <c r="A26" s="109"/>
      <c r="B26" s="295"/>
      <c r="C26" s="295"/>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296"/>
      <c r="AM26" s="296"/>
      <c r="AN26" s="110"/>
      <c r="AO26" s="32"/>
      <c r="AP26" s="32"/>
      <c r="AQ26" s="352"/>
    </row>
    <row r="27" spans="1:43" ht="20.100000000000001" customHeight="1" x14ac:dyDescent="0.2">
      <c r="A27" s="109"/>
      <c r="B27" s="295"/>
      <c r="C27" s="295"/>
      <c r="D27" s="126"/>
      <c r="E27" s="126"/>
      <c r="F27" s="126"/>
      <c r="G27" s="126"/>
      <c r="H27" s="126"/>
      <c r="I27" s="126"/>
      <c r="J27" s="126"/>
      <c r="K27" s="126"/>
      <c r="L27" s="126"/>
      <c r="M27" s="126"/>
      <c r="N27" s="126"/>
      <c r="O27" s="126"/>
      <c r="P27" s="126"/>
      <c r="Q27" s="126"/>
      <c r="R27" s="126"/>
      <c r="S27" s="126"/>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3" ht="28.5" customHeight="1" x14ac:dyDescent="0.2">
      <c r="A28" s="109"/>
      <c r="B28" s="295"/>
      <c r="C28" s="295"/>
      <c r="D28" s="295"/>
      <c r="E28" s="295"/>
      <c r="F28" s="295"/>
      <c r="G28" s="295"/>
      <c r="H28" s="295"/>
      <c r="I28" s="295"/>
      <c r="J28" s="295"/>
      <c r="K28" s="295"/>
      <c r="L28" s="295"/>
      <c r="M28" s="295"/>
      <c r="N28" s="295"/>
      <c r="O28" s="295"/>
      <c r="P28" s="295"/>
      <c r="Q28" s="295"/>
      <c r="R28" s="295"/>
      <c r="S28" s="295"/>
      <c r="T28" s="106"/>
      <c r="U28" s="106"/>
      <c r="V28" s="296"/>
      <c r="W28" s="296"/>
      <c r="X28" s="296"/>
      <c r="Y28" s="296"/>
      <c r="Z28" s="296"/>
      <c r="AA28" s="296"/>
      <c r="AB28" s="296"/>
      <c r="AC28" s="296"/>
      <c r="AD28" s="296"/>
      <c r="AE28" s="296"/>
      <c r="AF28" s="296"/>
      <c r="AG28" s="296"/>
      <c r="AH28" s="296"/>
      <c r="AI28" s="296"/>
      <c r="AJ28" s="296"/>
      <c r="AK28" s="296"/>
      <c r="AL28" s="296"/>
      <c r="AM28" s="296"/>
      <c r="AN28" s="110"/>
      <c r="AO28" s="32"/>
      <c r="AP28" s="32"/>
      <c r="AQ28" s="32"/>
    </row>
    <row r="29" spans="1:43" ht="20.100000000000001" customHeight="1" x14ac:dyDescent="0.2">
      <c r="A29" s="109"/>
      <c r="B29" s="295"/>
      <c r="C29" s="295"/>
      <c r="D29" s="295"/>
      <c r="E29" s="295"/>
      <c r="F29" s="295"/>
      <c r="G29" s="295"/>
      <c r="H29" s="295"/>
      <c r="I29" s="295"/>
      <c r="J29" s="295"/>
      <c r="K29" s="295"/>
      <c r="L29" s="295"/>
      <c r="M29" s="295"/>
      <c r="N29" s="295"/>
      <c r="O29" s="295"/>
      <c r="P29" s="295"/>
      <c r="Q29" s="295"/>
      <c r="R29" s="295"/>
      <c r="S29" s="295"/>
      <c r="T29" s="106"/>
      <c r="U29" s="106"/>
      <c r="V29" s="296"/>
      <c r="W29" s="296"/>
      <c r="X29" s="296"/>
      <c r="Y29" s="296"/>
      <c r="Z29" s="296"/>
      <c r="AA29" s="296"/>
      <c r="AB29" s="296"/>
      <c r="AC29" s="296"/>
      <c r="AD29" s="296"/>
      <c r="AE29" s="296"/>
      <c r="AF29" s="296"/>
      <c r="AG29" s="296"/>
      <c r="AH29" s="296"/>
      <c r="AI29" s="296"/>
      <c r="AJ29" s="296"/>
      <c r="AK29" s="296"/>
      <c r="AL29" s="296"/>
      <c r="AM29" s="296"/>
      <c r="AN29" s="110"/>
      <c r="AO29" s="32"/>
      <c r="AP29" s="32"/>
      <c r="AQ29" s="32"/>
    </row>
    <row r="30" spans="1:43" ht="20.100000000000001" customHeight="1" x14ac:dyDescent="0.2">
      <c r="A30" s="109"/>
      <c r="B30" s="295"/>
      <c r="C30" s="295"/>
      <c r="D30" s="295"/>
      <c r="E30" s="295"/>
      <c r="F30" s="295"/>
      <c r="G30" s="295"/>
      <c r="H30" s="295"/>
      <c r="I30" s="295"/>
      <c r="J30" s="295"/>
      <c r="K30" s="295"/>
      <c r="L30" s="295"/>
      <c r="M30" s="295"/>
      <c r="N30" s="295"/>
      <c r="O30" s="295"/>
      <c r="P30" s="295"/>
      <c r="Q30" s="295"/>
      <c r="R30" s="295"/>
      <c r="S30" s="295"/>
      <c r="T30" s="106"/>
      <c r="U30" s="106"/>
      <c r="V30" s="296"/>
      <c r="W30" s="296"/>
      <c r="X30" s="296"/>
      <c r="Y30" s="296"/>
      <c r="Z30" s="296"/>
      <c r="AA30" s="296"/>
      <c r="AB30" s="296"/>
      <c r="AC30" s="296"/>
      <c r="AD30" s="296"/>
      <c r="AE30" s="296"/>
      <c r="AF30" s="296"/>
      <c r="AG30" s="296"/>
      <c r="AH30" s="296"/>
      <c r="AI30" s="296"/>
      <c r="AJ30" s="296"/>
      <c r="AK30" s="296"/>
      <c r="AL30" s="296"/>
      <c r="AM30" s="296"/>
      <c r="AN30" s="110"/>
      <c r="AO30" s="32"/>
      <c r="AP30" s="32"/>
      <c r="AQ30" s="32"/>
    </row>
    <row r="31" spans="1:43" ht="20.100000000000001" customHeight="1" x14ac:dyDescent="0.2">
      <c r="A31" s="109"/>
      <c r="B31" s="295"/>
      <c r="C31" s="295"/>
      <c r="D31" s="295"/>
      <c r="E31" s="295"/>
      <c r="F31" s="295"/>
      <c r="G31" s="295"/>
      <c r="H31" s="295"/>
      <c r="I31" s="295"/>
      <c r="J31" s="295"/>
      <c r="K31" s="295"/>
      <c r="L31" s="295"/>
      <c r="M31" s="295"/>
      <c r="N31" s="295"/>
      <c r="O31" s="295"/>
      <c r="P31" s="295"/>
      <c r="Q31" s="295"/>
      <c r="R31" s="295"/>
      <c r="S31" s="295"/>
      <c r="T31" s="106"/>
      <c r="U31" s="106"/>
      <c r="V31" s="296"/>
      <c r="W31" s="296"/>
      <c r="X31" s="296"/>
      <c r="Y31" s="296"/>
      <c r="Z31" s="296"/>
      <c r="AA31" s="296"/>
      <c r="AB31" s="296"/>
      <c r="AC31" s="296"/>
      <c r="AD31" s="296"/>
      <c r="AE31" s="296"/>
      <c r="AF31" s="296"/>
      <c r="AG31" s="296"/>
      <c r="AH31" s="296"/>
      <c r="AI31" s="296"/>
      <c r="AJ31" s="296"/>
      <c r="AK31" s="296"/>
      <c r="AL31" s="296"/>
      <c r="AM31" s="296"/>
      <c r="AN31" s="110"/>
      <c r="AO31" s="32"/>
      <c r="AP31" s="32"/>
      <c r="AQ31" s="32"/>
    </row>
    <row r="32" spans="1:43" ht="20.100000000000001" customHeight="1" x14ac:dyDescent="0.2">
      <c r="A32" s="109"/>
      <c r="B32" s="295"/>
      <c r="C32" s="295"/>
      <c r="D32" s="295"/>
      <c r="E32" s="295"/>
      <c r="F32" s="295"/>
      <c r="G32" s="295"/>
      <c r="H32" s="295"/>
      <c r="I32" s="295"/>
      <c r="J32" s="295"/>
      <c r="K32" s="295"/>
      <c r="L32" s="295"/>
      <c r="M32" s="295"/>
      <c r="N32" s="295"/>
      <c r="O32" s="295"/>
      <c r="P32" s="295"/>
      <c r="Q32" s="295"/>
      <c r="R32" s="295"/>
      <c r="S32" s="295"/>
      <c r="T32" s="106"/>
      <c r="U32" s="106"/>
      <c r="V32" s="296"/>
      <c r="W32" s="296"/>
      <c r="X32" s="296"/>
      <c r="Y32" s="296"/>
      <c r="Z32" s="296"/>
      <c r="AA32" s="296"/>
      <c r="AB32" s="296"/>
      <c r="AC32" s="296"/>
      <c r="AD32" s="296"/>
      <c r="AE32" s="296"/>
      <c r="AF32" s="296"/>
      <c r="AG32" s="296"/>
      <c r="AH32" s="296"/>
      <c r="AI32" s="296"/>
      <c r="AJ32" s="296"/>
      <c r="AK32" s="296"/>
      <c r="AL32" s="296"/>
      <c r="AM32" s="296"/>
      <c r="AN32" s="110"/>
      <c r="AO32" s="32"/>
      <c r="AP32" s="32"/>
      <c r="AQ32" s="32"/>
    </row>
    <row r="33" spans="1:43" ht="20.100000000000001" customHeight="1" x14ac:dyDescent="0.2">
      <c r="A33" s="109"/>
      <c r="B33" s="295"/>
      <c r="C33" s="295"/>
      <c r="D33" s="295"/>
      <c r="E33" s="295"/>
      <c r="F33" s="295"/>
      <c r="G33" s="295"/>
      <c r="H33" s="295"/>
      <c r="I33" s="295"/>
      <c r="J33" s="295"/>
      <c r="K33" s="295"/>
      <c r="L33" s="295"/>
      <c r="M33" s="295"/>
      <c r="N33" s="295"/>
      <c r="O33" s="295"/>
      <c r="P33" s="295"/>
      <c r="Q33" s="295"/>
      <c r="R33" s="295"/>
      <c r="S33" s="295"/>
      <c r="T33" s="106"/>
      <c r="U33" s="106"/>
      <c r="V33" s="296"/>
      <c r="W33" s="296"/>
      <c r="X33" s="296"/>
      <c r="Y33" s="296"/>
      <c r="Z33" s="296"/>
      <c r="AA33" s="296"/>
      <c r="AB33" s="296"/>
      <c r="AC33" s="296"/>
      <c r="AD33" s="296"/>
      <c r="AE33" s="296"/>
      <c r="AF33" s="296"/>
      <c r="AG33" s="296"/>
      <c r="AH33" s="296"/>
      <c r="AI33" s="296"/>
      <c r="AJ33" s="296"/>
      <c r="AK33" s="296"/>
      <c r="AL33" s="296"/>
      <c r="AM33" s="296"/>
      <c r="AN33" s="110"/>
      <c r="AO33" s="32"/>
      <c r="AP33" s="32"/>
      <c r="AQ33" s="32"/>
    </row>
    <row r="34" spans="1:43" ht="20.100000000000001" customHeight="1" x14ac:dyDescent="0.2">
      <c r="A34" s="109"/>
      <c r="B34" s="295"/>
      <c r="C34" s="295"/>
      <c r="D34" s="295"/>
      <c r="E34" s="295"/>
      <c r="F34" s="295"/>
      <c r="G34" s="295"/>
      <c r="H34" s="295"/>
      <c r="I34" s="295"/>
      <c r="J34" s="295"/>
      <c r="K34" s="295"/>
      <c r="L34" s="295"/>
      <c r="M34" s="295"/>
      <c r="N34" s="295"/>
      <c r="O34" s="295"/>
      <c r="P34" s="295"/>
      <c r="Q34" s="295"/>
      <c r="R34" s="295"/>
      <c r="S34" s="295"/>
      <c r="T34" s="106"/>
      <c r="U34" s="106"/>
      <c r="V34" s="296"/>
      <c r="W34" s="296"/>
      <c r="X34" s="296"/>
      <c r="Y34" s="296"/>
      <c r="Z34" s="296"/>
      <c r="AA34" s="296"/>
      <c r="AB34" s="296"/>
      <c r="AC34" s="296"/>
      <c r="AD34" s="296"/>
      <c r="AE34" s="296"/>
      <c r="AF34" s="296"/>
      <c r="AG34" s="296"/>
      <c r="AH34" s="296"/>
      <c r="AI34" s="296"/>
      <c r="AJ34" s="296"/>
      <c r="AK34" s="296"/>
      <c r="AL34" s="296"/>
      <c r="AM34" s="296"/>
      <c r="AN34" s="110"/>
      <c r="AO34" s="32"/>
      <c r="AP34" s="32"/>
      <c r="AQ34" s="32"/>
    </row>
    <row r="35" spans="1:43" ht="20.100000000000001" customHeight="1" x14ac:dyDescent="0.2">
      <c r="A35" s="109"/>
      <c r="B35" s="295"/>
      <c r="C35" s="295"/>
      <c r="D35" s="295"/>
      <c r="E35" s="295"/>
      <c r="F35" s="295"/>
      <c r="G35" s="295"/>
      <c r="H35" s="295"/>
      <c r="I35" s="295"/>
      <c r="J35" s="295"/>
      <c r="K35" s="295"/>
      <c r="L35" s="295"/>
      <c r="M35" s="295"/>
      <c r="N35" s="295"/>
      <c r="O35" s="295"/>
      <c r="P35" s="295"/>
      <c r="Q35" s="295"/>
      <c r="R35" s="295"/>
      <c r="S35" s="295"/>
      <c r="T35" s="106"/>
      <c r="U35" s="106"/>
      <c r="V35" s="296"/>
      <c r="W35" s="296"/>
      <c r="X35" s="296"/>
      <c r="Y35" s="296"/>
      <c r="Z35" s="296"/>
      <c r="AA35" s="296"/>
      <c r="AB35" s="296"/>
      <c r="AC35" s="296"/>
      <c r="AD35" s="296"/>
      <c r="AE35" s="296"/>
      <c r="AF35" s="296"/>
      <c r="AG35" s="296"/>
      <c r="AH35" s="296"/>
      <c r="AI35" s="296"/>
      <c r="AJ35" s="296"/>
      <c r="AK35" s="296"/>
      <c r="AL35" s="296"/>
      <c r="AM35" s="296"/>
      <c r="AN35" s="110"/>
      <c r="AO35" s="32"/>
      <c r="AP35" s="32"/>
      <c r="AQ35" s="32"/>
    </row>
    <row r="36" spans="1:43" ht="20.100000000000001" customHeight="1" x14ac:dyDescent="0.2">
      <c r="A36" s="109"/>
      <c r="B36" s="295"/>
      <c r="C36" s="295"/>
      <c r="D36" s="295"/>
      <c r="E36" s="295"/>
      <c r="F36" s="295"/>
      <c r="G36" s="295"/>
      <c r="H36" s="295"/>
      <c r="I36" s="295"/>
      <c r="J36" s="295"/>
      <c r="K36" s="295"/>
      <c r="L36" s="295"/>
      <c r="M36" s="295"/>
      <c r="N36" s="295"/>
      <c r="O36" s="295"/>
      <c r="P36" s="295"/>
      <c r="Q36" s="295"/>
      <c r="R36" s="295"/>
      <c r="S36" s="295"/>
      <c r="T36" s="106"/>
      <c r="U36" s="106"/>
      <c r="V36" s="296"/>
      <c r="W36" s="296"/>
      <c r="X36" s="296"/>
      <c r="Y36" s="296"/>
      <c r="Z36" s="296"/>
      <c r="AA36" s="296"/>
      <c r="AB36" s="296"/>
      <c r="AC36" s="296"/>
      <c r="AD36" s="296"/>
      <c r="AE36" s="296"/>
      <c r="AF36" s="296"/>
      <c r="AG36" s="296"/>
      <c r="AH36" s="296"/>
      <c r="AI36" s="296"/>
      <c r="AJ36" s="296"/>
      <c r="AK36" s="296"/>
      <c r="AL36" s="296"/>
      <c r="AM36" s="296"/>
      <c r="AN36" s="110"/>
      <c r="AO36" s="32"/>
      <c r="AP36" s="32"/>
      <c r="AQ36" s="32"/>
    </row>
    <row r="37" spans="1:43" ht="6" customHeight="1" x14ac:dyDescent="0.2"/>
  </sheetData>
  <mergeCells count="10">
    <mergeCell ref="E2:S3"/>
    <mergeCell ref="V2:AJ3"/>
    <mergeCell ref="B5:S5"/>
    <mergeCell ref="V5:AM5"/>
    <mergeCell ref="D17:AK17"/>
    <mergeCell ref="D18:AK18"/>
    <mergeCell ref="B7:S7"/>
    <mergeCell ref="V7:AM7"/>
    <mergeCell ref="B9:S16"/>
    <mergeCell ref="V9: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AS28"/>
  <sheetViews>
    <sheetView rightToLeft="1" view="pageBreakPreview" topLeftCell="A5" zoomScale="110" zoomScaleSheetLayoutView="110" workbookViewId="0">
      <selection activeCell="AP17" sqref="AP17"/>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431"/>
      <c r="F2" s="431"/>
      <c r="G2" s="431"/>
      <c r="H2" s="431"/>
      <c r="I2" s="431"/>
      <c r="J2" s="431"/>
      <c r="K2" s="431"/>
      <c r="L2" s="431"/>
      <c r="M2" s="431"/>
      <c r="N2" s="431"/>
      <c r="O2" s="431"/>
      <c r="P2" s="431"/>
      <c r="Q2" s="431"/>
      <c r="R2" s="431"/>
      <c r="S2" s="431"/>
      <c r="V2" s="432"/>
      <c r="W2" s="432"/>
      <c r="X2" s="432"/>
      <c r="Y2" s="432"/>
      <c r="Z2" s="432"/>
      <c r="AA2" s="432"/>
      <c r="AB2" s="432"/>
      <c r="AC2" s="432"/>
      <c r="AD2" s="432"/>
      <c r="AE2" s="432"/>
      <c r="AF2" s="432"/>
      <c r="AG2" s="432"/>
      <c r="AH2" s="432"/>
      <c r="AI2" s="432"/>
      <c r="AJ2" s="432"/>
    </row>
    <row r="3" spans="1:45" ht="14.25" x14ac:dyDescent="0.2">
      <c r="A3" s="97"/>
      <c r="B3" s="97"/>
      <c r="C3" s="97"/>
      <c r="D3" s="97"/>
      <c r="E3" s="431"/>
      <c r="F3" s="431"/>
      <c r="G3" s="431"/>
      <c r="H3" s="431"/>
      <c r="I3" s="431"/>
      <c r="J3" s="431"/>
      <c r="K3" s="431"/>
      <c r="L3" s="431"/>
      <c r="M3" s="431"/>
      <c r="N3" s="431"/>
      <c r="O3" s="431"/>
      <c r="P3" s="431"/>
      <c r="Q3" s="431"/>
      <c r="R3" s="431"/>
      <c r="S3" s="431"/>
      <c r="T3" s="99"/>
      <c r="U3" s="99"/>
      <c r="V3" s="432"/>
      <c r="W3" s="432"/>
      <c r="X3" s="432"/>
      <c r="Y3" s="432"/>
      <c r="Z3" s="432"/>
      <c r="AA3" s="432"/>
      <c r="AB3" s="432"/>
      <c r="AC3" s="432"/>
      <c r="AD3" s="432"/>
      <c r="AE3" s="432"/>
      <c r="AF3" s="432"/>
      <c r="AG3" s="432"/>
      <c r="AH3" s="432"/>
      <c r="AI3" s="432"/>
      <c r="AJ3" s="432"/>
      <c r="AK3" s="32"/>
      <c r="AL3" s="32"/>
      <c r="AM3" s="32"/>
    </row>
    <row r="4" spans="1:45"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5" ht="24.95" customHeight="1" x14ac:dyDescent="0.2">
      <c r="A5" s="107"/>
      <c r="B5" s="427" t="s">
        <v>430</v>
      </c>
      <c r="C5" s="427"/>
      <c r="D5" s="427"/>
      <c r="E5" s="427"/>
      <c r="F5" s="427"/>
      <c r="G5" s="427"/>
      <c r="H5" s="427"/>
      <c r="I5" s="427"/>
      <c r="J5" s="427"/>
      <c r="K5" s="427"/>
      <c r="L5" s="427"/>
      <c r="M5" s="427"/>
      <c r="N5" s="427"/>
      <c r="O5" s="427"/>
      <c r="P5" s="427"/>
      <c r="Q5" s="427"/>
      <c r="R5" s="427"/>
      <c r="S5" s="427"/>
      <c r="T5" s="106"/>
      <c r="U5" s="106"/>
      <c r="V5" s="428" t="s">
        <v>431</v>
      </c>
      <c r="W5" s="428"/>
      <c r="X5" s="428"/>
      <c r="Y5" s="428"/>
      <c r="Z5" s="428"/>
      <c r="AA5" s="428"/>
      <c r="AB5" s="428"/>
      <c r="AC5" s="428"/>
      <c r="AD5" s="428"/>
      <c r="AE5" s="428"/>
      <c r="AF5" s="428"/>
      <c r="AG5" s="428"/>
      <c r="AH5" s="428"/>
      <c r="AI5" s="428"/>
      <c r="AJ5" s="428"/>
      <c r="AK5" s="428"/>
      <c r="AL5" s="428"/>
      <c r="AM5" s="428"/>
      <c r="AN5" s="108"/>
      <c r="AO5" s="32"/>
      <c r="AP5" s="32"/>
      <c r="AQ5" s="32"/>
    </row>
    <row r="6" spans="1:45"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5" ht="20.100000000000001" customHeight="1" x14ac:dyDescent="0.2">
      <c r="A7" s="107"/>
      <c r="B7" s="429" t="s">
        <v>429</v>
      </c>
      <c r="C7" s="429"/>
      <c r="D7" s="429"/>
      <c r="E7" s="429"/>
      <c r="F7" s="429"/>
      <c r="G7" s="429"/>
      <c r="H7" s="429"/>
      <c r="I7" s="429"/>
      <c r="J7" s="429"/>
      <c r="K7" s="429"/>
      <c r="L7" s="429"/>
      <c r="M7" s="429"/>
      <c r="N7" s="429"/>
      <c r="O7" s="429"/>
      <c r="P7" s="429"/>
      <c r="Q7" s="429"/>
      <c r="R7" s="429"/>
      <c r="S7" s="429"/>
      <c r="V7" s="430" t="s">
        <v>432</v>
      </c>
      <c r="W7" s="430"/>
      <c r="X7" s="430"/>
      <c r="Y7" s="430"/>
      <c r="Z7" s="430"/>
      <c r="AA7" s="430"/>
      <c r="AB7" s="430"/>
      <c r="AC7" s="430"/>
      <c r="AD7" s="430"/>
      <c r="AE7" s="430"/>
      <c r="AF7" s="430"/>
      <c r="AG7" s="430"/>
      <c r="AH7" s="430"/>
      <c r="AI7" s="430"/>
      <c r="AJ7" s="430"/>
      <c r="AK7" s="430"/>
      <c r="AL7" s="430"/>
      <c r="AM7" s="430"/>
      <c r="AN7" s="108"/>
      <c r="AO7" s="436"/>
      <c r="AP7" s="436"/>
      <c r="AQ7" s="436"/>
      <c r="AR7" s="436"/>
      <c r="AS7" s="436"/>
    </row>
    <row r="8" spans="1:45" ht="20.100000000000001" customHeight="1" x14ac:dyDescent="0.2">
      <c r="A8" s="107"/>
      <c r="B8" s="429"/>
      <c r="C8" s="429"/>
      <c r="D8" s="429"/>
      <c r="E8" s="429"/>
      <c r="F8" s="429"/>
      <c r="G8" s="429"/>
      <c r="H8" s="429"/>
      <c r="I8" s="429"/>
      <c r="J8" s="429"/>
      <c r="K8" s="429"/>
      <c r="L8" s="429"/>
      <c r="M8" s="429"/>
      <c r="N8" s="429"/>
      <c r="O8" s="429"/>
      <c r="P8" s="429"/>
      <c r="Q8" s="429"/>
      <c r="R8" s="429"/>
      <c r="S8" s="429"/>
      <c r="V8" s="430"/>
      <c r="W8" s="430"/>
      <c r="X8" s="430"/>
      <c r="Y8" s="430"/>
      <c r="Z8" s="430"/>
      <c r="AA8" s="430"/>
      <c r="AB8" s="430"/>
      <c r="AC8" s="430"/>
      <c r="AD8" s="430"/>
      <c r="AE8" s="430"/>
      <c r="AF8" s="430"/>
      <c r="AG8" s="430"/>
      <c r="AH8" s="430"/>
      <c r="AI8" s="430"/>
      <c r="AJ8" s="430"/>
      <c r="AK8" s="430"/>
      <c r="AL8" s="430"/>
      <c r="AM8" s="430"/>
      <c r="AN8" s="108"/>
      <c r="AO8" s="436"/>
      <c r="AP8" s="436"/>
      <c r="AQ8" s="436"/>
      <c r="AR8" s="436"/>
      <c r="AS8" s="436"/>
    </row>
    <row r="9" spans="1:45" ht="20.100000000000001" customHeight="1" x14ac:dyDescent="0.2">
      <c r="A9" s="109"/>
      <c r="B9" s="429"/>
      <c r="C9" s="429"/>
      <c r="D9" s="429"/>
      <c r="E9" s="429"/>
      <c r="F9" s="429"/>
      <c r="G9" s="429"/>
      <c r="H9" s="429"/>
      <c r="I9" s="429"/>
      <c r="J9" s="429"/>
      <c r="K9" s="429"/>
      <c r="L9" s="429"/>
      <c r="M9" s="429"/>
      <c r="N9" s="429"/>
      <c r="O9" s="429"/>
      <c r="P9" s="429"/>
      <c r="Q9" s="429"/>
      <c r="R9" s="429"/>
      <c r="S9" s="429"/>
      <c r="V9" s="430"/>
      <c r="W9" s="430"/>
      <c r="X9" s="430"/>
      <c r="Y9" s="430"/>
      <c r="Z9" s="430"/>
      <c r="AA9" s="430"/>
      <c r="AB9" s="430"/>
      <c r="AC9" s="430"/>
      <c r="AD9" s="430"/>
      <c r="AE9" s="430"/>
      <c r="AF9" s="430"/>
      <c r="AG9" s="430"/>
      <c r="AH9" s="430"/>
      <c r="AI9" s="430"/>
      <c r="AJ9" s="430"/>
      <c r="AK9" s="430"/>
      <c r="AL9" s="430"/>
      <c r="AM9" s="430"/>
      <c r="AN9" s="110"/>
      <c r="AO9" s="436"/>
      <c r="AP9" s="436"/>
      <c r="AQ9" s="436"/>
      <c r="AR9" s="436"/>
      <c r="AS9" s="436"/>
    </row>
    <row r="10" spans="1:45" ht="20.100000000000001" customHeight="1" x14ac:dyDescent="0.2">
      <c r="A10" s="109"/>
      <c r="B10" s="429"/>
      <c r="C10" s="429"/>
      <c r="D10" s="429"/>
      <c r="E10" s="429"/>
      <c r="F10" s="429"/>
      <c r="G10" s="429"/>
      <c r="H10" s="429"/>
      <c r="I10" s="429"/>
      <c r="J10" s="429"/>
      <c r="K10" s="429"/>
      <c r="L10" s="429"/>
      <c r="M10" s="429"/>
      <c r="N10" s="429"/>
      <c r="O10" s="429"/>
      <c r="P10" s="429"/>
      <c r="Q10" s="429"/>
      <c r="R10" s="429"/>
      <c r="S10" s="429"/>
      <c r="V10" s="430"/>
      <c r="W10" s="430"/>
      <c r="X10" s="430"/>
      <c r="Y10" s="430"/>
      <c r="Z10" s="430"/>
      <c r="AA10" s="430"/>
      <c r="AB10" s="430"/>
      <c r="AC10" s="430"/>
      <c r="AD10" s="430"/>
      <c r="AE10" s="430"/>
      <c r="AF10" s="430"/>
      <c r="AG10" s="430"/>
      <c r="AH10" s="430"/>
      <c r="AI10" s="430"/>
      <c r="AJ10" s="430"/>
      <c r="AK10" s="430"/>
      <c r="AL10" s="430"/>
      <c r="AM10" s="430"/>
      <c r="AN10" s="110"/>
      <c r="AO10" s="436"/>
      <c r="AP10" s="436"/>
      <c r="AQ10" s="436"/>
      <c r="AR10" s="436"/>
      <c r="AS10" s="436"/>
    </row>
    <row r="11" spans="1:45" ht="20.100000000000001" customHeight="1" x14ac:dyDescent="0.2">
      <c r="A11" s="109"/>
      <c r="B11" s="429"/>
      <c r="C11" s="429"/>
      <c r="D11" s="429"/>
      <c r="E11" s="429"/>
      <c r="F11" s="429"/>
      <c r="G11" s="429"/>
      <c r="H11" s="429"/>
      <c r="I11" s="429"/>
      <c r="J11" s="429"/>
      <c r="K11" s="429"/>
      <c r="L11" s="429"/>
      <c r="M11" s="429"/>
      <c r="N11" s="429"/>
      <c r="O11" s="429"/>
      <c r="P11" s="429"/>
      <c r="Q11" s="429"/>
      <c r="R11" s="429"/>
      <c r="S11" s="429"/>
      <c r="V11" s="430"/>
      <c r="W11" s="430"/>
      <c r="X11" s="430"/>
      <c r="Y11" s="430"/>
      <c r="Z11" s="430"/>
      <c r="AA11" s="430"/>
      <c r="AB11" s="430"/>
      <c r="AC11" s="430"/>
      <c r="AD11" s="430"/>
      <c r="AE11" s="430"/>
      <c r="AF11" s="430"/>
      <c r="AG11" s="430"/>
      <c r="AH11" s="430"/>
      <c r="AI11" s="430"/>
      <c r="AJ11" s="430"/>
      <c r="AK11" s="430"/>
      <c r="AL11" s="430"/>
      <c r="AM11" s="430"/>
      <c r="AN11" s="110"/>
      <c r="AO11" s="436"/>
      <c r="AP11" s="436"/>
      <c r="AQ11" s="436"/>
      <c r="AR11" s="436"/>
      <c r="AS11" s="436"/>
    </row>
    <row r="12" spans="1:45" ht="49.5" customHeight="1" x14ac:dyDescent="0.2">
      <c r="A12" s="109"/>
      <c r="B12" s="429"/>
      <c r="C12" s="429"/>
      <c r="D12" s="429"/>
      <c r="E12" s="429"/>
      <c r="F12" s="429"/>
      <c r="G12" s="429"/>
      <c r="H12" s="429"/>
      <c r="I12" s="429"/>
      <c r="J12" s="429"/>
      <c r="K12" s="429"/>
      <c r="L12" s="429"/>
      <c r="M12" s="429"/>
      <c r="N12" s="429"/>
      <c r="O12" s="429"/>
      <c r="P12" s="429"/>
      <c r="Q12" s="429"/>
      <c r="R12" s="429"/>
      <c r="S12" s="429"/>
      <c r="V12" s="430"/>
      <c r="W12" s="430"/>
      <c r="X12" s="430"/>
      <c r="Y12" s="430"/>
      <c r="Z12" s="430"/>
      <c r="AA12" s="430"/>
      <c r="AB12" s="430"/>
      <c r="AC12" s="430"/>
      <c r="AD12" s="430"/>
      <c r="AE12" s="430"/>
      <c r="AF12" s="430"/>
      <c r="AG12" s="430"/>
      <c r="AH12" s="430"/>
      <c r="AI12" s="430"/>
      <c r="AJ12" s="430"/>
      <c r="AK12" s="430"/>
      <c r="AL12" s="430"/>
      <c r="AM12" s="430"/>
      <c r="AN12" s="110"/>
      <c r="AO12" s="436"/>
      <c r="AP12" s="436"/>
      <c r="AQ12" s="436"/>
      <c r="AR12" s="436"/>
      <c r="AS12" s="436"/>
    </row>
    <row r="13" spans="1:45" ht="14.25"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5" ht="20.100000000000001" customHeight="1" x14ac:dyDescent="0.2">
      <c r="A14" s="109"/>
      <c r="B14" s="295"/>
      <c r="C14" s="295"/>
      <c r="D14" s="435" t="s">
        <v>448</v>
      </c>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296"/>
      <c r="AM14" s="296"/>
      <c r="AN14" s="110"/>
      <c r="AO14" s="32"/>
      <c r="AP14" s="32"/>
      <c r="AQ14" s="32"/>
    </row>
    <row r="15" spans="1:45" ht="30" customHeight="1" x14ac:dyDescent="0.2">
      <c r="A15" s="109"/>
      <c r="B15" s="295"/>
      <c r="C15" s="295"/>
      <c r="D15" s="426" t="s">
        <v>459</v>
      </c>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296"/>
      <c r="AM15" s="296"/>
      <c r="AN15" s="110"/>
      <c r="AO15" s="32"/>
      <c r="AP15" s="321"/>
      <c r="AQ15" s="32"/>
    </row>
    <row r="16" spans="1:45"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3"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
    </row>
    <row r="18" spans="1:43"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row>
    <row r="19" spans="1:43"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row>
    <row r="20" spans="1:43"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3"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row>
    <row r="22" spans="1:43"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row>
    <row r="23" spans="1:43"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3"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32"/>
      <c r="AQ24" s="32"/>
    </row>
    <row r="25" spans="1:43"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
    </row>
    <row r="26" spans="1:43"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
      <c r="AQ26" s="32"/>
    </row>
    <row r="27" spans="1:43"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AQ28"/>
  <sheetViews>
    <sheetView rightToLeft="1" view="pageBreakPreview" topLeftCell="A5" zoomScale="110" zoomScaleSheetLayoutView="110" workbookViewId="0">
      <selection activeCell="AQ19" sqref="AQ19"/>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431"/>
      <c r="F2" s="431"/>
      <c r="G2" s="431"/>
      <c r="H2" s="431"/>
      <c r="I2" s="431"/>
      <c r="J2" s="431"/>
      <c r="K2" s="431"/>
      <c r="L2" s="431"/>
      <c r="M2" s="431"/>
      <c r="N2" s="431"/>
      <c r="O2" s="431"/>
      <c r="P2" s="431"/>
      <c r="Q2" s="431"/>
      <c r="R2" s="431"/>
      <c r="S2" s="431"/>
      <c r="V2" s="432"/>
      <c r="W2" s="432"/>
      <c r="X2" s="432"/>
      <c r="Y2" s="432"/>
      <c r="Z2" s="432"/>
      <c r="AA2" s="432"/>
      <c r="AB2" s="432"/>
      <c r="AC2" s="432"/>
      <c r="AD2" s="432"/>
      <c r="AE2" s="432"/>
      <c r="AF2" s="432"/>
      <c r="AG2" s="432"/>
      <c r="AH2" s="432"/>
      <c r="AI2" s="432"/>
      <c r="AJ2" s="432"/>
    </row>
    <row r="3" spans="1:43" ht="14.25" x14ac:dyDescent="0.2">
      <c r="A3" s="97"/>
      <c r="B3" s="97"/>
      <c r="C3" s="97"/>
      <c r="D3" s="97"/>
      <c r="E3" s="431"/>
      <c r="F3" s="431"/>
      <c r="G3" s="431"/>
      <c r="H3" s="431"/>
      <c r="I3" s="431"/>
      <c r="J3" s="431"/>
      <c r="K3" s="431"/>
      <c r="L3" s="431"/>
      <c r="M3" s="431"/>
      <c r="N3" s="431"/>
      <c r="O3" s="431"/>
      <c r="P3" s="431"/>
      <c r="Q3" s="431"/>
      <c r="R3" s="431"/>
      <c r="S3" s="431"/>
      <c r="T3" s="99"/>
      <c r="U3" s="99"/>
      <c r="V3" s="432"/>
      <c r="W3" s="432"/>
      <c r="X3" s="432"/>
      <c r="Y3" s="432"/>
      <c r="Z3" s="432"/>
      <c r="AA3" s="432"/>
      <c r="AB3" s="432"/>
      <c r="AC3" s="432"/>
      <c r="AD3" s="432"/>
      <c r="AE3" s="432"/>
      <c r="AF3" s="432"/>
      <c r="AG3" s="432"/>
      <c r="AH3" s="432"/>
      <c r="AI3" s="432"/>
      <c r="AJ3" s="432"/>
      <c r="AK3" s="32"/>
      <c r="AL3" s="32"/>
      <c r="AM3" s="32"/>
    </row>
    <row r="4" spans="1:43" ht="10.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24.95" customHeight="1" x14ac:dyDescent="0.2">
      <c r="A5" s="107"/>
      <c r="B5" s="427" t="s">
        <v>433</v>
      </c>
      <c r="C5" s="427"/>
      <c r="D5" s="427"/>
      <c r="E5" s="427"/>
      <c r="F5" s="427"/>
      <c r="G5" s="427"/>
      <c r="H5" s="427"/>
      <c r="I5" s="427"/>
      <c r="J5" s="427"/>
      <c r="K5" s="427"/>
      <c r="L5" s="427"/>
      <c r="M5" s="427"/>
      <c r="N5" s="427"/>
      <c r="O5" s="427"/>
      <c r="P5" s="427"/>
      <c r="Q5" s="427"/>
      <c r="R5" s="427"/>
      <c r="S5" s="427"/>
      <c r="T5" s="106"/>
      <c r="U5" s="106"/>
      <c r="V5" s="428" t="s">
        <v>435</v>
      </c>
      <c r="W5" s="428"/>
      <c r="X5" s="428"/>
      <c r="Y5" s="428"/>
      <c r="Z5" s="428"/>
      <c r="AA5" s="428"/>
      <c r="AB5" s="428"/>
      <c r="AC5" s="428"/>
      <c r="AD5" s="428"/>
      <c r="AE5" s="428"/>
      <c r="AF5" s="428"/>
      <c r="AG5" s="428"/>
      <c r="AH5" s="428"/>
      <c r="AI5" s="428"/>
      <c r="AJ5" s="428"/>
      <c r="AK5" s="428"/>
      <c r="AL5" s="428"/>
      <c r="AM5" s="428"/>
      <c r="AN5" s="108"/>
      <c r="AO5" s="32"/>
      <c r="AP5" s="32"/>
      <c r="AQ5" s="32"/>
    </row>
    <row r="6" spans="1:43" ht="11.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5" customHeight="1" x14ac:dyDescent="0.2">
      <c r="A7" s="107"/>
      <c r="B7" s="429" t="s">
        <v>434</v>
      </c>
      <c r="C7" s="429"/>
      <c r="D7" s="429"/>
      <c r="E7" s="429"/>
      <c r="F7" s="429"/>
      <c r="G7" s="429"/>
      <c r="H7" s="429"/>
      <c r="I7" s="429"/>
      <c r="J7" s="429"/>
      <c r="K7" s="429"/>
      <c r="L7" s="429"/>
      <c r="M7" s="429"/>
      <c r="N7" s="429"/>
      <c r="O7" s="429"/>
      <c r="P7" s="429"/>
      <c r="Q7" s="429"/>
      <c r="R7" s="429"/>
      <c r="S7" s="429"/>
      <c r="T7" s="20"/>
      <c r="U7" s="20"/>
      <c r="V7" s="430" t="s">
        <v>436</v>
      </c>
      <c r="W7" s="430"/>
      <c r="X7" s="430"/>
      <c r="Y7" s="430"/>
      <c r="Z7" s="430"/>
      <c r="AA7" s="430"/>
      <c r="AB7" s="430"/>
      <c r="AC7" s="430"/>
      <c r="AD7" s="430"/>
      <c r="AE7" s="430"/>
      <c r="AF7" s="430"/>
      <c r="AG7" s="430"/>
      <c r="AH7" s="430"/>
      <c r="AI7" s="430"/>
      <c r="AJ7" s="430"/>
      <c r="AK7" s="430"/>
      <c r="AL7" s="430"/>
      <c r="AM7" s="430"/>
      <c r="AN7" s="108"/>
      <c r="AO7" s="32"/>
      <c r="AP7" s="32"/>
      <c r="AQ7" s="32"/>
    </row>
    <row r="8" spans="1:43" ht="15" customHeight="1" x14ac:dyDescent="0.2">
      <c r="A8" s="107"/>
      <c r="B8" s="429"/>
      <c r="C8" s="429"/>
      <c r="D8" s="429"/>
      <c r="E8" s="429"/>
      <c r="F8" s="429"/>
      <c r="G8" s="429"/>
      <c r="H8" s="429"/>
      <c r="I8" s="429"/>
      <c r="J8" s="429"/>
      <c r="K8" s="429"/>
      <c r="L8" s="429"/>
      <c r="M8" s="429"/>
      <c r="N8" s="429"/>
      <c r="O8" s="429"/>
      <c r="P8" s="429"/>
      <c r="Q8" s="429"/>
      <c r="R8" s="429"/>
      <c r="S8" s="429"/>
      <c r="T8" s="20"/>
      <c r="U8" s="20"/>
      <c r="V8" s="430"/>
      <c r="W8" s="430"/>
      <c r="X8" s="430"/>
      <c r="Y8" s="430"/>
      <c r="Z8" s="430"/>
      <c r="AA8" s="430"/>
      <c r="AB8" s="430"/>
      <c r="AC8" s="430"/>
      <c r="AD8" s="430"/>
      <c r="AE8" s="430"/>
      <c r="AF8" s="430"/>
      <c r="AG8" s="430"/>
      <c r="AH8" s="430"/>
      <c r="AI8" s="430"/>
      <c r="AJ8" s="430"/>
      <c r="AK8" s="430"/>
      <c r="AL8" s="430"/>
      <c r="AM8" s="430"/>
      <c r="AN8" s="108"/>
      <c r="AO8" s="32"/>
      <c r="AP8" s="32"/>
      <c r="AQ8" s="32"/>
    </row>
    <row r="9" spans="1:43" ht="15" customHeight="1" x14ac:dyDescent="0.2">
      <c r="A9" s="109"/>
      <c r="B9" s="429"/>
      <c r="C9" s="429"/>
      <c r="D9" s="429"/>
      <c r="E9" s="429"/>
      <c r="F9" s="429"/>
      <c r="G9" s="429"/>
      <c r="H9" s="429"/>
      <c r="I9" s="429"/>
      <c r="J9" s="429"/>
      <c r="K9" s="429"/>
      <c r="L9" s="429"/>
      <c r="M9" s="429"/>
      <c r="N9" s="429"/>
      <c r="O9" s="429"/>
      <c r="P9" s="429"/>
      <c r="Q9" s="429"/>
      <c r="R9" s="429"/>
      <c r="S9" s="429"/>
      <c r="T9" s="20"/>
      <c r="U9" s="20"/>
      <c r="V9" s="430"/>
      <c r="W9" s="430"/>
      <c r="X9" s="430"/>
      <c r="Y9" s="430"/>
      <c r="Z9" s="430"/>
      <c r="AA9" s="430"/>
      <c r="AB9" s="430"/>
      <c r="AC9" s="430"/>
      <c r="AD9" s="430"/>
      <c r="AE9" s="430"/>
      <c r="AF9" s="430"/>
      <c r="AG9" s="430"/>
      <c r="AH9" s="430"/>
      <c r="AI9" s="430"/>
      <c r="AJ9" s="430"/>
      <c r="AK9" s="430"/>
      <c r="AL9" s="430"/>
      <c r="AM9" s="430"/>
      <c r="AN9" s="110"/>
      <c r="AO9" s="32"/>
      <c r="AP9" s="32"/>
      <c r="AQ9" s="32"/>
    </row>
    <row r="10" spans="1:43" ht="15" customHeight="1" x14ac:dyDescent="0.2">
      <c r="A10" s="109"/>
      <c r="B10" s="429"/>
      <c r="C10" s="429"/>
      <c r="D10" s="429"/>
      <c r="E10" s="429"/>
      <c r="F10" s="429"/>
      <c r="G10" s="429"/>
      <c r="H10" s="429"/>
      <c r="I10" s="429"/>
      <c r="J10" s="429"/>
      <c r="K10" s="429"/>
      <c r="L10" s="429"/>
      <c r="M10" s="429"/>
      <c r="N10" s="429"/>
      <c r="O10" s="429"/>
      <c r="P10" s="429"/>
      <c r="Q10" s="429"/>
      <c r="R10" s="429"/>
      <c r="S10" s="429"/>
      <c r="T10" s="20"/>
      <c r="U10" s="20"/>
      <c r="V10" s="430"/>
      <c r="W10" s="430"/>
      <c r="X10" s="430"/>
      <c r="Y10" s="430"/>
      <c r="Z10" s="430"/>
      <c r="AA10" s="430"/>
      <c r="AB10" s="430"/>
      <c r="AC10" s="430"/>
      <c r="AD10" s="430"/>
      <c r="AE10" s="430"/>
      <c r="AF10" s="430"/>
      <c r="AG10" s="430"/>
      <c r="AH10" s="430"/>
      <c r="AI10" s="430"/>
      <c r="AJ10" s="430"/>
      <c r="AK10" s="430"/>
      <c r="AL10" s="430"/>
      <c r="AM10" s="430"/>
      <c r="AN10" s="110"/>
      <c r="AO10" s="32"/>
      <c r="AP10" s="32"/>
      <c r="AQ10" s="32"/>
    </row>
    <row r="11" spans="1:43" ht="15" customHeight="1" x14ac:dyDescent="0.2">
      <c r="A11" s="109"/>
      <c r="B11" s="429"/>
      <c r="C11" s="429"/>
      <c r="D11" s="429"/>
      <c r="E11" s="429"/>
      <c r="F11" s="429"/>
      <c r="G11" s="429"/>
      <c r="H11" s="429"/>
      <c r="I11" s="429"/>
      <c r="J11" s="429"/>
      <c r="K11" s="429"/>
      <c r="L11" s="429"/>
      <c r="M11" s="429"/>
      <c r="N11" s="429"/>
      <c r="O11" s="429"/>
      <c r="P11" s="429"/>
      <c r="Q11" s="429"/>
      <c r="R11" s="429"/>
      <c r="S11" s="429"/>
      <c r="T11" s="20"/>
      <c r="U11" s="20"/>
      <c r="V11" s="430"/>
      <c r="W11" s="430"/>
      <c r="X11" s="430"/>
      <c r="Y11" s="430"/>
      <c r="Z11" s="430"/>
      <c r="AA11" s="430"/>
      <c r="AB11" s="430"/>
      <c r="AC11" s="430"/>
      <c r="AD11" s="430"/>
      <c r="AE11" s="430"/>
      <c r="AF11" s="430"/>
      <c r="AG11" s="430"/>
      <c r="AH11" s="430"/>
      <c r="AI11" s="430"/>
      <c r="AJ11" s="430"/>
      <c r="AK11" s="430"/>
      <c r="AL11" s="430"/>
      <c r="AM11" s="430"/>
      <c r="AN11" s="110"/>
      <c r="AO11" s="32"/>
      <c r="AP11" s="32"/>
      <c r="AQ11" s="32"/>
    </row>
    <row r="12" spans="1:43" ht="36.75" customHeight="1" x14ac:dyDescent="0.2">
      <c r="A12" s="109"/>
      <c r="B12" s="429"/>
      <c r="C12" s="429"/>
      <c r="D12" s="429"/>
      <c r="E12" s="429"/>
      <c r="F12" s="429"/>
      <c r="G12" s="429"/>
      <c r="H12" s="429"/>
      <c r="I12" s="429"/>
      <c r="J12" s="429"/>
      <c r="K12" s="429"/>
      <c r="L12" s="429"/>
      <c r="M12" s="429"/>
      <c r="N12" s="429"/>
      <c r="O12" s="429"/>
      <c r="P12" s="429"/>
      <c r="Q12" s="429"/>
      <c r="R12" s="429"/>
      <c r="S12" s="429"/>
      <c r="T12" s="20"/>
      <c r="U12" s="20"/>
      <c r="V12" s="430"/>
      <c r="W12" s="430"/>
      <c r="X12" s="430"/>
      <c r="Y12" s="430"/>
      <c r="Z12" s="430"/>
      <c r="AA12" s="430"/>
      <c r="AB12" s="430"/>
      <c r="AC12" s="430"/>
      <c r="AD12" s="430"/>
      <c r="AE12" s="430"/>
      <c r="AF12" s="430"/>
      <c r="AG12" s="430"/>
      <c r="AH12" s="430"/>
      <c r="AI12" s="430"/>
      <c r="AJ12" s="430"/>
      <c r="AK12" s="430"/>
      <c r="AL12" s="430"/>
      <c r="AM12" s="430"/>
      <c r="AN12" s="110"/>
      <c r="AO12" s="32"/>
      <c r="AP12" s="32"/>
      <c r="AQ12" s="32"/>
    </row>
    <row r="13" spans="1:43" ht="35.1" customHeight="1" x14ac:dyDescent="0.2">
      <c r="A13" s="109"/>
      <c r="B13" s="295"/>
      <c r="C13" s="295"/>
      <c r="D13" s="295"/>
      <c r="E13" s="295"/>
      <c r="F13" s="295"/>
      <c r="G13" s="295"/>
      <c r="H13" s="295"/>
      <c r="I13" s="295"/>
      <c r="J13" s="295"/>
      <c r="K13" s="295"/>
      <c r="L13" s="295"/>
      <c r="M13" s="295"/>
      <c r="N13" s="295"/>
      <c r="O13" s="295"/>
      <c r="P13" s="295"/>
      <c r="Q13" s="295"/>
      <c r="R13" s="295"/>
      <c r="S13" s="295"/>
      <c r="T13" s="106"/>
      <c r="U13" s="106"/>
      <c r="V13" s="296"/>
      <c r="W13" s="296"/>
      <c r="X13" s="296"/>
      <c r="Y13" s="296"/>
      <c r="Z13" s="296"/>
      <c r="AA13" s="296"/>
      <c r="AB13" s="296"/>
      <c r="AC13" s="296"/>
      <c r="AD13" s="296"/>
      <c r="AE13" s="296"/>
      <c r="AF13" s="296"/>
      <c r="AG13" s="296"/>
      <c r="AH13" s="296"/>
      <c r="AI13" s="296"/>
      <c r="AJ13" s="296"/>
      <c r="AK13" s="296"/>
      <c r="AL13" s="296"/>
      <c r="AM13" s="296"/>
      <c r="AN13" s="110"/>
      <c r="AO13" s="32"/>
      <c r="AP13" s="32"/>
      <c r="AQ13" s="32"/>
    </row>
    <row r="14" spans="1:43" ht="20.100000000000001" customHeight="1" x14ac:dyDescent="0.2">
      <c r="A14" s="109"/>
      <c r="B14" s="295"/>
      <c r="C14" s="295"/>
      <c r="D14" s="435" t="s">
        <v>449</v>
      </c>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296"/>
      <c r="AM14" s="296"/>
      <c r="AN14" s="110"/>
      <c r="AO14" s="32"/>
      <c r="AP14" s="32"/>
      <c r="AQ14" s="32"/>
    </row>
    <row r="15" spans="1:43" ht="30" customHeight="1" x14ac:dyDescent="0.2">
      <c r="A15" s="109"/>
      <c r="B15" s="295"/>
      <c r="C15" s="295"/>
      <c r="D15" s="426" t="s">
        <v>460</v>
      </c>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296"/>
      <c r="AM15" s="296"/>
      <c r="AN15" s="110"/>
      <c r="AO15" s="32"/>
      <c r="AP15" s="32"/>
      <c r="AQ15" s="32"/>
    </row>
    <row r="16" spans="1:43" ht="20.100000000000001" customHeight="1" x14ac:dyDescent="0.2">
      <c r="A16" s="109"/>
      <c r="B16" s="295"/>
      <c r="C16" s="295"/>
      <c r="D16" s="126"/>
      <c r="E16" s="126"/>
      <c r="F16" s="126"/>
      <c r="G16" s="126"/>
      <c r="H16" s="126"/>
      <c r="I16" s="126"/>
      <c r="J16" s="126"/>
      <c r="K16" s="126"/>
      <c r="L16" s="126"/>
      <c r="M16" s="126"/>
      <c r="N16" s="126"/>
      <c r="O16" s="126"/>
      <c r="P16" s="126"/>
      <c r="Q16" s="126"/>
      <c r="R16" s="126"/>
      <c r="S16" s="126"/>
      <c r="T16" s="106"/>
      <c r="U16" s="106"/>
      <c r="V16" s="296"/>
      <c r="W16" s="296"/>
      <c r="X16" s="296"/>
      <c r="Y16" s="296"/>
      <c r="Z16" s="296"/>
      <c r="AA16" s="296"/>
      <c r="AB16" s="296"/>
      <c r="AC16" s="296"/>
      <c r="AD16" s="296"/>
      <c r="AE16" s="296"/>
      <c r="AF16" s="296"/>
      <c r="AG16" s="296"/>
      <c r="AH16" s="296"/>
      <c r="AI16" s="296"/>
      <c r="AJ16" s="296"/>
      <c r="AK16" s="296"/>
      <c r="AL16" s="296"/>
      <c r="AM16" s="296"/>
      <c r="AN16" s="110"/>
      <c r="AO16" s="32"/>
      <c r="AP16" s="32"/>
      <c r="AQ16" s="32"/>
    </row>
    <row r="17" spans="1:43" ht="20.100000000000001" customHeight="1" x14ac:dyDescent="0.2">
      <c r="A17" s="109"/>
      <c r="B17" s="295"/>
      <c r="C17" s="295"/>
      <c r="D17" s="295"/>
      <c r="E17" s="295"/>
      <c r="F17" s="295"/>
      <c r="G17" s="295"/>
      <c r="H17" s="295"/>
      <c r="I17" s="295"/>
      <c r="J17" s="295"/>
      <c r="K17" s="295"/>
      <c r="L17" s="295"/>
      <c r="M17" s="295"/>
      <c r="N17" s="295"/>
      <c r="O17" s="295"/>
      <c r="P17" s="295"/>
      <c r="Q17" s="295"/>
      <c r="R17" s="295"/>
      <c r="S17" s="295"/>
      <c r="T17" s="106"/>
      <c r="U17" s="106"/>
      <c r="V17" s="296"/>
      <c r="W17" s="296"/>
      <c r="X17" s="296"/>
      <c r="Y17" s="296"/>
      <c r="Z17" s="296"/>
      <c r="AA17" s="296"/>
      <c r="AB17" s="296"/>
      <c r="AC17" s="296"/>
      <c r="AD17" s="296"/>
      <c r="AE17" s="296"/>
      <c r="AF17" s="296"/>
      <c r="AG17" s="296"/>
      <c r="AH17" s="296"/>
      <c r="AI17" s="296"/>
      <c r="AJ17" s="296"/>
      <c r="AK17" s="296"/>
      <c r="AL17" s="296"/>
      <c r="AM17" s="296"/>
      <c r="AN17" s="110"/>
      <c r="AO17" s="32"/>
      <c r="AP17" s="32"/>
      <c r="AQ17" s="32"/>
    </row>
    <row r="18" spans="1:43" ht="20.100000000000001" customHeight="1" x14ac:dyDescent="0.2">
      <c r="A18" s="109"/>
      <c r="B18" s="295"/>
      <c r="C18" s="295"/>
      <c r="D18" s="295"/>
      <c r="E18" s="295"/>
      <c r="F18" s="295"/>
      <c r="G18" s="295"/>
      <c r="H18" s="295"/>
      <c r="I18" s="295"/>
      <c r="J18" s="295"/>
      <c r="K18" s="295"/>
      <c r="L18" s="295"/>
      <c r="M18" s="295"/>
      <c r="N18" s="295"/>
      <c r="O18" s="295"/>
      <c r="P18" s="295"/>
      <c r="Q18" s="295"/>
      <c r="R18" s="295"/>
      <c r="S18" s="295"/>
      <c r="T18" s="106"/>
      <c r="U18" s="106"/>
      <c r="V18" s="296"/>
      <c r="W18" s="296"/>
      <c r="X18" s="296"/>
      <c r="Y18" s="296"/>
      <c r="Z18" s="296"/>
      <c r="AA18" s="296"/>
      <c r="AB18" s="296"/>
      <c r="AC18" s="296"/>
      <c r="AD18" s="296"/>
      <c r="AE18" s="296"/>
      <c r="AF18" s="296"/>
      <c r="AG18" s="296"/>
      <c r="AH18" s="296"/>
      <c r="AI18" s="296"/>
      <c r="AJ18" s="296"/>
      <c r="AK18" s="296"/>
      <c r="AL18" s="296"/>
      <c r="AM18" s="296"/>
      <c r="AN18" s="110"/>
      <c r="AO18" s="32"/>
      <c r="AP18" s="32"/>
      <c r="AQ18" s="32"/>
    </row>
    <row r="19" spans="1:43" ht="20.100000000000001" customHeight="1" x14ac:dyDescent="0.2">
      <c r="A19" s="109"/>
      <c r="B19" s="295"/>
      <c r="C19" s="295"/>
      <c r="D19" s="295"/>
      <c r="E19" s="295"/>
      <c r="F19" s="295"/>
      <c r="G19" s="295"/>
      <c r="H19" s="295"/>
      <c r="I19" s="295"/>
      <c r="J19" s="295"/>
      <c r="K19" s="295"/>
      <c r="L19" s="295"/>
      <c r="M19" s="295"/>
      <c r="N19" s="295"/>
      <c r="O19" s="295"/>
      <c r="P19" s="295"/>
      <c r="Q19" s="295"/>
      <c r="R19" s="295"/>
      <c r="S19" s="295"/>
      <c r="T19" s="106"/>
      <c r="U19" s="106"/>
      <c r="V19" s="296"/>
      <c r="W19" s="296"/>
      <c r="X19" s="296"/>
      <c r="Y19" s="296"/>
      <c r="Z19" s="296"/>
      <c r="AA19" s="296"/>
      <c r="AB19" s="296"/>
      <c r="AC19" s="296"/>
      <c r="AD19" s="296"/>
      <c r="AE19" s="296"/>
      <c r="AF19" s="296"/>
      <c r="AG19" s="296"/>
      <c r="AH19" s="296"/>
      <c r="AI19" s="296"/>
      <c r="AJ19" s="296"/>
      <c r="AK19" s="296"/>
      <c r="AL19" s="296"/>
      <c r="AM19" s="296"/>
      <c r="AN19" s="110"/>
      <c r="AO19" s="32"/>
      <c r="AP19" s="32"/>
      <c r="AQ19" s="32"/>
    </row>
    <row r="20" spans="1:43" ht="20.100000000000001" customHeight="1" x14ac:dyDescent="0.2">
      <c r="A20" s="109"/>
      <c r="B20" s="295"/>
      <c r="C20" s="295"/>
      <c r="D20" s="295"/>
      <c r="E20" s="295"/>
      <c r="F20" s="295"/>
      <c r="G20" s="295"/>
      <c r="H20" s="295"/>
      <c r="I20" s="295"/>
      <c r="J20" s="295"/>
      <c r="K20" s="295"/>
      <c r="L20" s="295"/>
      <c r="M20" s="295"/>
      <c r="N20" s="295"/>
      <c r="O20" s="295"/>
      <c r="P20" s="295"/>
      <c r="Q20" s="295"/>
      <c r="R20" s="295"/>
      <c r="S20" s="295"/>
      <c r="T20" s="106"/>
      <c r="U20" s="106"/>
      <c r="V20" s="296"/>
      <c r="W20" s="296"/>
      <c r="X20" s="296"/>
      <c r="Y20" s="296"/>
      <c r="Z20" s="296"/>
      <c r="AA20" s="296"/>
      <c r="AB20" s="296"/>
      <c r="AC20" s="296"/>
      <c r="AD20" s="296"/>
      <c r="AE20" s="296"/>
      <c r="AF20" s="296"/>
      <c r="AG20" s="296"/>
      <c r="AH20" s="296"/>
      <c r="AI20" s="296"/>
      <c r="AJ20" s="296"/>
      <c r="AK20" s="296"/>
      <c r="AL20" s="296"/>
      <c r="AM20" s="296"/>
      <c r="AN20" s="110"/>
      <c r="AO20" s="32"/>
      <c r="AP20" s="32"/>
      <c r="AQ20" s="32"/>
    </row>
    <row r="21" spans="1:43" ht="20.100000000000001" customHeight="1" x14ac:dyDescent="0.2">
      <c r="A21" s="109"/>
      <c r="B21" s="295"/>
      <c r="C21" s="295"/>
      <c r="D21" s="295"/>
      <c r="E21" s="295"/>
      <c r="F21" s="295"/>
      <c r="G21" s="295"/>
      <c r="H21" s="295"/>
      <c r="I21" s="295"/>
      <c r="J21" s="295"/>
      <c r="K21" s="295"/>
      <c r="L21" s="295"/>
      <c r="M21" s="295"/>
      <c r="N21" s="295"/>
      <c r="O21" s="295"/>
      <c r="P21" s="295"/>
      <c r="Q21" s="295"/>
      <c r="R21" s="295"/>
      <c r="S21" s="295"/>
      <c r="T21" s="106"/>
      <c r="U21" s="106"/>
      <c r="V21" s="296"/>
      <c r="W21" s="296"/>
      <c r="X21" s="296"/>
      <c r="Y21" s="296"/>
      <c r="Z21" s="296"/>
      <c r="AA21" s="296"/>
      <c r="AB21" s="296"/>
      <c r="AC21" s="296"/>
      <c r="AD21" s="296"/>
      <c r="AE21" s="296"/>
      <c r="AF21" s="296"/>
      <c r="AG21" s="296"/>
      <c r="AH21" s="296"/>
      <c r="AI21" s="296"/>
      <c r="AJ21" s="296"/>
      <c r="AK21" s="296"/>
      <c r="AL21" s="296"/>
      <c r="AM21" s="296"/>
      <c r="AN21" s="110"/>
      <c r="AO21" s="32"/>
      <c r="AP21" s="32"/>
      <c r="AQ21" s="32"/>
    </row>
    <row r="22" spans="1:43" ht="20.100000000000001" customHeight="1" x14ac:dyDescent="0.2">
      <c r="A22" s="109"/>
      <c r="B22" s="295"/>
      <c r="C22" s="295"/>
      <c r="D22" s="295"/>
      <c r="E22" s="295"/>
      <c r="F22" s="295"/>
      <c r="G22" s="295"/>
      <c r="H22" s="295"/>
      <c r="I22" s="295"/>
      <c r="J22" s="295"/>
      <c r="K22" s="295"/>
      <c r="L22" s="295"/>
      <c r="M22" s="295"/>
      <c r="N22" s="295"/>
      <c r="O22" s="295"/>
      <c r="P22" s="295"/>
      <c r="Q22" s="295"/>
      <c r="R22" s="295"/>
      <c r="S22" s="295"/>
      <c r="T22" s="106"/>
      <c r="U22" s="106"/>
      <c r="V22" s="296"/>
      <c r="W22" s="296"/>
      <c r="X22" s="296"/>
      <c r="Y22" s="296"/>
      <c r="Z22" s="296"/>
      <c r="AA22" s="296"/>
      <c r="AB22" s="296"/>
      <c r="AC22" s="296"/>
      <c r="AD22" s="296"/>
      <c r="AE22" s="296"/>
      <c r="AF22" s="296"/>
      <c r="AG22" s="296"/>
      <c r="AH22" s="296"/>
      <c r="AI22" s="296"/>
      <c r="AJ22" s="296"/>
      <c r="AK22" s="296"/>
      <c r="AL22" s="296"/>
      <c r="AM22" s="296"/>
      <c r="AN22" s="110"/>
      <c r="AO22" s="32"/>
      <c r="AP22" s="32"/>
      <c r="AQ22" s="32"/>
    </row>
    <row r="23" spans="1:43" ht="20.100000000000001" customHeight="1" x14ac:dyDescent="0.2">
      <c r="A23" s="109"/>
      <c r="B23" s="295"/>
      <c r="C23" s="295"/>
      <c r="D23" s="295"/>
      <c r="E23" s="295"/>
      <c r="F23" s="295"/>
      <c r="G23" s="295"/>
      <c r="H23" s="295"/>
      <c r="I23" s="295"/>
      <c r="J23" s="295"/>
      <c r="K23" s="295"/>
      <c r="L23" s="295"/>
      <c r="M23" s="295"/>
      <c r="N23" s="295"/>
      <c r="O23" s="295"/>
      <c r="P23" s="295"/>
      <c r="Q23" s="295"/>
      <c r="R23" s="295"/>
      <c r="S23" s="295"/>
      <c r="T23" s="106"/>
      <c r="U23" s="106"/>
      <c r="V23" s="296"/>
      <c r="W23" s="296"/>
      <c r="X23" s="296"/>
      <c r="Y23" s="296"/>
      <c r="Z23" s="296"/>
      <c r="AA23" s="296"/>
      <c r="AB23" s="296"/>
      <c r="AC23" s="296"/>
      <c r="AD23" s="296"/>
      <c r="AE23" s="296"/>
      <c r="AF23" s="296"/>
      <c r="AG23" s="296"/>
      <c r="AH23" s="296"/>
      <c r="AI23" s="296"/>
      <c r="AJ23" s="296"/>
      <c r="AK23" s="296"/>
      <c r="AL23" s="296"/>
      <c r="AM23" s="296"/>
      <c r="AN23" s="110"/>
      <c r="AO23" s="32"/>
      <c r="AP23" s="32"/>
      <c r="AQ23" s="32"/>
    </row>
    <row r="24" spans="1:43" ht="20.100000000000001" customHeight="1" x14ac:dyDescent="0.2">
      <c r="A24" s="109"/>
      <c r="B24" s="295"/>
      <c r="C24" s="295"/>
      <c r="D24" s="295"/>
      <c r="E24" s="295"/>
      <c r="F24" s="295"/>
      <c r="G24" s="295"/>
      <c r="H24" s="295"/>
      <c r="I24" s="295"/>
      <c r="J24" s="295"/>
      <c r="K24" s="295"/>
      <c r="L24" s="295"/>
      <c r="M24" s="295"/>
      <c r="N24" s="295"/>
      <c r="O24" s="295"/>
      <c r="P24" s="295"/>
      <c r="Q24" s="295"/>
      <c r="R24" s="295"/>
      <c r="S24" s="295"/>
      <c r="T24" s="106"/>
      <c r="U24" s="106"/>
      <c r="V24" s="296"/>
      <c r="W24" s="296"/>
      <c r="X24" s="296"/>
      <c r="Y24" s="296"/>
      <c r="Z24" s="296"/>
      <c r="AA24" s="296"/>
      <c r="AB24" s="296"/>
      <c r="AC24" s="296"/>
      <c r="AD24" s="296"/>
      <c r="AE24" s="296"/>
      <c r="AF24" s="296"/>
      <c r="AG24" s="296"/>
      <c r="AH24" s="296"/>
      <c r="AI24" s="296"/>
      <c r="AJ24" s="296"/>
      <c r="AK24" s="296"/>
      <c r="AL24" s="296"/>
      <c r="AM24" s="296"/>
      <c r="AN24" s="110"/>
      <c r="AO24" s="32"/>
      <c r="AP24" s="32"/>
      <c r="AQ24" s="32"/>
    </row>
    <row r="25" spans="1:43" ht="20.100000000000001" customHeight="1" x14ac:dyDescent="0.2">
      <c r="A25" s="109"/>
      <c r="B25" s="295"/>
      <c r="C25" s="295"/>
      <c r="D25" s="295"/>
      <c r="E25" s="295"/>
      <c r="F25" s="295"/>
      <c r="G25" s="295"/>
      <c r="H25" s="295"/>
      <c r="I25" s="295"/>
      <c r="J25" s="295"/>
      <c r="K25" s="295"/>
      <c r="L25" s="295"/>
      <c r="M25" s="295"/>
      <c r="N25" s="295"/>
      <c r="O25" s="295"/>
      <c r="P25" s="295"/>
      <c r="Q25" s="295"/>
      <c r="R25" s="295"/>
      <c r="S25" s="295"/>
      <c r="T25" s="106"/>
      <c r="U25" s="106"/>
      <c r="V25" s="296"/>
      <c r="W25" s="296"/>
      <c r="X25" s="296"/>
      <c r="Y25" s="296"/>
      <c r="Z25" s="296"/>
      <c r="AA25" s="296"/>
      <c r="AB25" s="296"/>
      <c r="AC25" s="296"/>
      <c r="AD25" s="296"/>
      <c r="AE25" s="296"/>
      <c r="AF25" s="296"/>
      <c r="AG25" s="296"/>
      <c r="AH25" s="296"/>
      <c r="AI25" s="296"/>
      <c r="AJ25" s="296"/>
      <c r="AK25" s="296"/>
      <c r="AL25" s="296"/>
      <c r="AM25" s="296"/>
      <c r="AN25" s="110"/>
      <c r="AO25" s="32"/>
      <c r="AP25" s="32"/>
      <c r="AQ25" s="32"/>
    </row>
    <row r="26" spans="1:43" ht="20.100000000000001" customHeight="1" x14ac:dyDescent="0.2">
      <c r="A26" s="109"/>
      <c r="B26" s="295"/>
      <c r="C26" s="295"/>
      <c r="D26" s="295"/>
      <c r="E26" s="295"/>
      <c r="F26" s="295"/>
      <c r="G26" s="295"/>
      <c r="H26" s="295"/>
      <c r="I26" s="295"/>
      <c r="J26" s="295"/>
      <c r="K26" s="295"/>
      <c r="L26" s="295"/>
      <c r="M26" s="295"/>
      <c r="N26" s="295"/>
      <c r="O26" s="295"/>
      <c r="P26" s="295"/>
      <c r="Q26" s="295"/>
      <c r="R26" s="295"/>
      <c r="S26" s="295"/>
      <c r="T26" s="106"/>
      <c r="U26" s="106"/>
      <c r="V26" s="296"/>
      <c r="W26" s="296"/>
      <c r="X26" s="296"/>
      <c r="Y26" s="296"/>
      <c r="Z26" s="296"/>
      <c r="AA26" s="296"/>
      <c r="AB26" s="296"/>
      <c r="AC26" s="296"/>
      <c r="AD26" s="296"/>
      <c r="AE26" s="296"/>
      <c r="AF26" s="296"/>
      <c r="AG26" s="296"/>
      <c r="AH26" s="296"/>
      <c r="AI26" s="296"/>
      <c r="AJ26" s="296"/>
      <c r="AK26" s="296"/>
      <c r="AL26" s="296"/>
      <c r="AM26" s="296"/>
      <c r="AN26" s="110"/>
      <c r="AO26" s="32"/>
      <c r="AP26" s="32"/>
      <c r="AQ26" s="32"/>
    </row>
    <row r="27" spans="1:43" ht="20.100000000000001" customHeight="1" x14ac:dyDescent="0.2">
      <c r="A27" s="109"/>
      <c r="B27" s="295"/>
      <c r="C27" s="295"/>
      <c r="D27" s="295"/>
      <c r="E27" s="295"/>
      <c r="F27" s="295"/>
      <c r="G27" s="295"/>
      <c r="H27" s="295"/>
      <c r="I27" s="295"/>
      <c r="J27" s="295"/>
      <c r="K27" s="295"/>
      <c r="L27" s="295"/>
      <c r="M27" s="295"/>
      <c r="N27" s="295"/>
      <c r="O27" s="295"/>
      <c r="P27" s="295"/>
      <c r="Q27" s="295"/>
      <c r="R27" s="295"/>
      <c r="S27" s="295"/>
      <c r="T27" s="106"/>
      <c r="U27" s="106"/>
      <c r="V27" s="296"/>
      <c r="W27" s="296"/>
      <c r="X27" s="296"/>
      <c r="Y27" s="296"/>
      <c r="Z27" s="296"/>
      <c r="AA27" s="296"/>
      <c r="AB27" s="296"/>
      <c r="AC27" s="296"/>
      <c r="AD27" s="296"/>
      <c r="AE27" s="296"/>
      <c r="AF27" s="296"/>
      <c r="AG27" s="296"/>
      <c r="AH27" s="296"/>
      <c r="AI27" s="296"/>
      <c r="AJ27" s="296"/>
      <c r="AK27" s="296"/>
      <c r="AL27" s="296"/>
      <c r="AM27" s="296"/>
      <c r="AN27" s="110"/>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Q37"/>
  <sheetViews>
    <sheetView rightToLeft="1" view="pageBreakPreview" zoomScaleSheetLayoutView="100" workbookViewId="0">
      <selection activeCell="AQ21" sqref="AQ21"/>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431"/>
      <c r="F2" s="431"/>
      <c r="G2" s="431"/>
      <c r="H2" s="431"/>
      <c r="I2" s="431"/>
      <c r="J2" s="431"/>
      <c r="K2" s="431"/>
      <c r="L2" s="431"/>
      <c r="M2" s="431"/>
      <c r="N2" s="431"/>
      <c r="O2" s="431"/>
      <c r="P2" s="431"/>
      <c r="Q2" s="431"/>
      <c r="R2" s="431"/>
      <c r="S2" s="431"/>
      <c r="V2" s="432"/>
      <c r="W2" s="432"/>
      <c r="X2" s="432"/>
      <c r="Y2" s="432"/>
      <c r="Z2" s="432"/>
      <c r="AA2" s="432"/>
      <c r="AB2" s="432"/>
      <c r="AC2" s="432"/>
      <c r="AD2" s="432"/>
      <c r="AE2" s="432"/>
      <c r="AF2" s="432"/>
      <c r="AG2" s="432"/>
      <c r="AH2" s="432"/>
      <c r="AI2" s="432"/>
      <c r="AJ2" s="432"/>
    </row>
    <row r="3" spans="1:43" ht="14.25" x14ac:dyDescent="0.2">
      <c r="A3" s="97"/>
      <c r="B3" s="97"/>
      <c r="C3" s="97"/>
      <c r="D3" s="97"/>
      <c r="E3" s="431"/>
      <c r="F3" s="431"/>
      <c r="G3" s="431"/>
      <c r="H3" s="431"/>
      <c r="I3" s="431"/>
      <c r="J3" s="431"/>
      <c r="K3" s="431"/>
      <c r="L3" s="431"/>
      <c r="M3" s="431"/>
      <c r="N3" s="431"/>
      <c r="O3" s="431"/>
      <c r="P3" s="431"/>
      <c r="Q3" s="431"/>
      <c r="R3" s="431"/>
      <c r="S3" s="431"/>
      <c r="T3" s="99"/>
      <c r="U3" s="99"/>
      <c r="V3" s="432"/>
      <c r="W3" s="432"/>
      <c r="X3" s="432"/>
      <c r="Y3" s="432"/>
      <c r="Z3" s="432"/>
      <c r="AA3" s="432"/>
      <c r="AB3" s="432"/>
      <c r="AC3" s="432"/>
      <c r="AD3" s="432"/>
      <c r="AE3" s="432"/>
      <c r="AF3" s="432"/>
      <c r="AG3" s="432"/>
      <c r="AH3" s="432"/>
      <c r="AI3" s="432"/>
      <c r="AJ3" s="432"/>
      <c r="AK3" s="32"/>
      <c r="AL3" s="32"/>
      <c r="AM3" s="32"/>
    </row>
    <row r="4" spans="1:43" ht="4.5" customHeight="1" x14ac:dyDescent="0.2">
      <c r="A4" s="97"/>
      <c r="B4" s="97"/>
      <c r="C4" s="97"/>
      <c r="D4" s="97"/>
      <c r="E4" s="97"/>
      <c r="F4" s="97"/>
      <c r="G4" s="97"/>
      <c r="H4" s="97"/>
      <c r="I4" s="97"/>
      <c r="J4" s="97"/>
      <c r="K4" s="97"/>
      <c r="L4" s="97"/>
      <c r="M4" s="97"/>
      <c r="N4" s="97"/>
      <c r="O4" s="97"/>
      <c r="P4" s="97"/>
      <c r="Q4" s="97"/>
      <c r="R4" s="106"/>
      <c r="S4" s="106"/>
      <c r="T4" s="99"/>
      <c r="U4" s="99"/>
      <c r="V4" s="99"/>
      <c r="W4" s="99"/>
      <c r="X4" s="99"/>
      <c r="Y4" s="99"/>
      <c r="Z4" s="99"/>
      <c r="AA4" s="99"/>
      <c r="AB4" s="99"/>
      <c r="AC4" s="99"/>
      <c r="AD4" s="99"/>
      <c r="AE4" s="99"/>
      <c r="AF4" s="99"/>
      <c r="AG4" s="99"/>
      <c r="AH4" s="99"/>
      <c r="AI4" s="99"/>
      <c r="AJ4" s="99"/>
      <c r="AK4" s="32"/>
      <c r="AL4" s="32"/>
      <c r="AM4" s="32"/>
    </row>
    <row r="5" spans="1:43" ht="31.5" customHeight="1" x14ac:dyDescent="0.2">
      <c r="A5" s="107"/>
      <c r="B5" s="427" t="s">
        <v>437</v>
      </c>
      <c r="C5" s="427"/>
      <c r="D5" s="427"/>
      <c r="E5" s="427"/>
      <c r="F5" s="427"/>
      <c r="G5" s="427"/>
      <c r="H5" s="427"/>
      <c r="I5" s="427"/>
      <c r="J5" s="427"/>
      <c r="K5" s="427"/>
      <c r="L5" s="427"/>
      <c r="M5" s="427"/>
      <c r="N5" s="427"/>
      <c r="O5" s="427"/>
      <c r="P5" s="427"/>
      <c r="Q5" s="427"/>
      <c r="R5" s="427"/>
      <c r="S5" s="427"/>
      <c r="T5" s="106"/>
      <c r="U5" s="106"/>
      <c r="V5" s="428" t="s">
        <v>439</v>
      </c>
      <c r="W5" s="428"/>
      <c r="X5" s="428"/>
      <c r="Y5" s="428"/>
      <c r="Z5" s="428"/>
      <c r="AA5" s="428"/>
      <c r="AB5" s="428"/>
      <c r="AC5" s="428"/>
      <c r="AD5" s="428"/>
      <c r="AE5" s="428"/>
      <c r="AF5" s="428"/>
      <c r="AG5" s="428"/>
      <c r="AH5" s="428"/>
      <c r="AI5" s="428"/>
      <c r="AJ5" s="428"/>
      <c r="AK5" s="428"/>
      <c r="AL5" s="428"/>
      <c r="AM5" s="428"/>
      <c r="AN5" s="108"/>
      <c r="AO5" s="32"/>
      <c r="AP5" s="32"/>
      <c r="AQ5" s="32"/>
    </row>
    <row r="6" spans="1:43" ht="5.25" customHeight="1" x14ac:dyDescent="0.2">
      <c r="A6" s="97"/>
      <c r="B6" s="97"/>
      <c r="C6" s="97"/>
      <c r="D6" s="97"/>
      <c r="E6" s="97"/>
      <c r="F6" s="97"/>
      <c r="G6" s="97"/>
      <c r="H6" s="97"/>
      <c r="I6" s="97"/>
      <c r="J6" s="97"/>
      <c r="K6" s="97"/>
      <c r="L6" s="97"/>
      <c r="M6" s="97"/>
      <c r="N6" s="97"/>
      <c r="O6" s="97"/>
      <c r="P6" s="97"/>
      <c r="Q6" s="97"/>
      <c r="R6" s="97"/>
      <c r="S6" s="97"/>
      <c r="T6" s="106"/>
      <c r="U6" s="106"/>
      <c r="V6" s="99"/>
      <c r="W6" s="99"/>
      <c r="X6" s="99"/>
      <c r="Y6" s="99"/>
      <c r="Z6" s="99"/>
      <c r="AA6" s="99"/>
      <c r="AB6" s="99"/>
      <c r="AC6" s="99"/>
      <c r="AD6" s="99"/>
      <c r="AE6" s="99"/>
      <c r="AF6" s="99"/>
      <c r="AG6" s="99"/>
      <c r="AH6" s="99"/>
      <c r="AI6" s="99"/>
      <c r="AJ6" s="99"/>
      <c r="AK6" s="99"/>
      <c r="AL6" s="99"/>
      <c r="AM6" s="99"/>
      <c r="AN6" s="99"/>
      <c r="AO6" s="32"/>
      <c r="AP6" s="32"/>
      <c r="AQ6" s="32"/>
    </row>
    <row r="7" spans="1:43" ht="16.899999999999999" customHeight="1" x14ac:dyDescent="0.2">
      <c r="A7" s="107"/>
      <c r="B7" s="437" t="s">
        <v>438</v>
      </c>
      <c r="C7" s="437"/>
      <c r="D7" s="437"/>
      <c r="E7" s="437"/>
      <c r="F7" s="437"/>
      <c r="G7" s="437"/>
      <c r="H7" s="437"/>
      <c r="I7" s="437"/>
      <c r="J7" s="437"/>
      <c r="K7" s="437"/>
      <c r="L7" s="437"/>
      <c r="M7" s="437"/>
      <c r="N7" s="437"/>
      <c r="O7" s="437"/>
      <c r="P7" s="437"/>
      <c r="Q7" s="437"/>
      <c r="R7" s="437"/>
      <c r="S7" s="437"/>
      <c r="T7" s="132"/>
      <c r="U7" s="132"/>
      <c r="V7" s="438" t="s">
        <v>440</v>
      </c>
      <c r="W7" s="438"/>
      <c r="X7" s="438"/>
      <c r="Y7" s="438"/>
      <c r="Z7" s="438"/>
      <c r="AA7" s="438"/>
      <c r="AB7" s="438"/>
      <c r="AC7" s="438"/>
      <c r="AD7" s="438"/>
      <c r="AE7" s="438"/>
      <c r="AF7" s="438"/>
      <c r="AG7" s="438"/>
      <c r="AH7" s="438"/>
      <c r="AI7" s="438"/>
      <c r="AJ7" s="438"/>
      <c r="AK7" s="438"/>
      <c r="AL7" s="438"/>
      <c r="AM7" s="438"/>
      <c r="AN7" s="108"/>
      <c r="AO7" s="32"/>
      <c r="AP7" s="32"/>
      <c r="AQ7" s="32"/>
    </row>
    <row r="8" spans="1:43" ht="16.899999999999999" customHeight="1" x14ac:dyDescent="0.2">
      <c r="A8" s="107"/>
      <c r="B8" s="437"/>
      <c r="C8" s="437"/>
      <c r="D8" s="437"/>
      <c r="E8" s="437"/>
      <c r="F8" s="437"/>
      <c r="G8" s="437"/>
      <c r="H8" s="437"/>
      <c r="I8" s="437"/>
      <c r="J8" s="437"/>
      <c r="K8" s="437"/>
      <c r="L8" s="437"/>
      <c r="M8" s="437"/>
      <c r="N8" s="437"/>
      <c r="O8" s="437"/>
      <c r="P8" s="437"/>
      <c r="Q8" s="437"/>
      <c r="R8" s="437"/>
      <c r="S8" s="437"/>
      <c r="T8" s="133"/>
      <c r="U8" s="133"/>
      <c r="V8" s="438"/>
      <c r="W8" s="438"/>
      <c r="X8" s="438"/>
      <c r="Y8" s="438"/>
      <c r="Z8" s="438"/>
      <c r="AA8" s="438"/>
      <c r="AB8" s="438"/>
      <c r="AC8" s="438"/>
      <c r="AD8" s="438"/>
      <c r="AE8" s="438"/>
      <c r="AF8" s="438"/>
      <c r="AG8" s="438"/>
      <c r="AH8" s="438"/>
      <c r="AI8" s="438"/>
      <c r="AJ8" s="438"/>
      <c r="AK8" s="438"/>
      <c r="AL8" s="438"/>
      <c r="AM8" s="438"/>
      <c r="AN8" s="108"/>
      <c r="AO8" s="32"/>
      <c r="AP8" s="32"/>
      <c r="AQ8" s="32"/>
    </row>
    <row r="9" spans="1:43" ht="16.899999999999999" customHeight="1" x14ac:dyDescent="0.2">
      <c r="A9" s="109"/>
      <c r="B9" s="437"/>
      <c r="C9" s="437"/>
      <c r="D9" s="437"/>
      <c r="E9" s="437"/>
      <c r="F9" s="437"/>
      <c r="G9" s="437"/>
      <c r="H9" s="437"/>
      <c r="I9" s="437"/>
      <c r="J9" s="437"/>
      <c r="K9" s="437"/>
      <c r="L9" s="437"/>
      <c r="M9" s="437"/>
      <c r="N9" s="437"/>
      <c r="O9" s="437"/>
      <c r="P9" s="437"/>
      <c r="Q9" s="437"/>
      <c r="R9" s="437"/>
      <c r="S9" s="437"/>
      <c r="T9" s="127"/>
      <c r="U9" s="127"/>
      <c r="V9" s="438"/>
      <c r="W9" s="438"/>
      <c r="X9" s="438"/>
      <c r="Y9" s="438"/>
      <c r="Z9" s="438"/>
      <c r="AA9" s="438"/>
      <c r="AB9" s="438"/>
      <c r="AC9" s="438"/>
      <c r="AD9" s="438"/>
      <c r="AE9" s="438"/>
      <c r="AF9" s="438"/>
      <c r="AG9" s="438"/>
      <c r="AH9" s="438"/>
      <c r="AI9" s="438"/>
      <c r="AJ9" s="438"/>
      <c r="AK9" s="438"/>
      <c r="AL9" s="438"/>
      <c r="AM9" s="438"/>
      <c r="AN9" s="110"/>
      <c r="AO9" s="32"/>
      <c r="AP9" s="32"/>
      <c r="AQ9" s="32"/>
    </row>
    <row r="10" spans="1:43" ht="16.899999999999999" customHeight="1" x14ac:dyDescent="0.2">
      <c r="A10" s="109"/>
      <c r="B10" s="437"/>
      <c r="C10" s="437"/>
      <c r="D10" s="437"/>
      <c r="E10" s="437"/>
      <c r="F10" s="437"/>
      <c r="G10" s="437"/>
      <c r="H10" s="437"/>
      <c r="I10" s="437"/>
      <c r="J10" s="437"/>
      <c r="K10" s="437"/>
      <c r="L10" s="437"/>
      <c r="M10" s="437"/>
      <c r="N10" s="437"/>
      <c r="O10" s="437"/>
      <c r="P10" s="437"/>
      <c r="Q10" s="437"/>
      <c r="R10" s="437"/>
      <c r="S10" s="437"/>
      <c r="T10" s="127"/>
      <c r="U10" s="127"/>
      <c r="V10" s="438"/>
      <c r="W10" s="438"/>
      <c r="X10" s="438"/>
      <c r="Y10" s="438"/>
      <c r="Z10" s="438"/>
      <c r="AA10" s="438"/>
      <c r="AB10" s="438"/>
      <c r="AC10" s="438"/>
      <c r="AD10" s="438"/>
      <c r="AE10" s="438"/>
      <c r="AF10" s="438"/>
      <c r="AG10" s="438"/>
      <c r="AH10" s="438"/>
      <c r="AI10" s="438"/>
      <c r="AJ10" s="438"/>
      <c r="AK10" s="438"/>
      <c r="AL10" s="438"/>
      <c r="AM10" s="438"/>
      <c r="AN10" s="110"/>
      <c r="AO10" s="32"/>
      <c r="AP10" s="32"/>
      <c r="AQ10" s="32"/>
    </row>
    <row r="11" spans="1:43" ht="16.899999999999999" customHeight="1" x14ac:dyDescent="0.2">
      <c r="A11" s="109"/>
      <c r="B11" s="437"/>
      <c r="C11" s="437"/>
      <c r="D11" s="437"/>
      <c r="E11" s="437"/>
      <c r="F11" s="437"/>
      <c r="G11" s="437"/>
      <c r="H11" s="437"/>
      <c r="I11" s="437"/>
      <c r="J11" s="437"/>
      <c r="K11" s="437"/>
      <c r="L11" s="437"/>
      <c r="M11" s="437"/>
      <c r="N11" s="437"/>
      <c r="O11" s="437"/>
      <c r="P11" s="437"/>
      <c r="Q11" s="437"/>
      <c r="R11" s="437"/>
      <c r="S11" s="437"/>
      <c r="V11" s="438"/>
      <c r="W11" s="438"/>
      <c r="X11" s="438"/>
      <c r="Y11" s="438"/>
      <c r="Z11" s="438"/>
      <c r="AA11" s="438"/>
      <c r="AB11" s="438"/>
      <c r="AC11" s="438"/>
      <c r="AD11" s="438"/>
      <c r="AE11" s="438"/>
      <c r="AF11" s="438"/>
      <c r="AG11" s="438"/>
      <c r="AH11" s="438"/>
      <c r="AI11" s="438"/>
      <c r="AJ11" s="438"/>
      <c r="AK11" s="438"/>
      <c r="AL11" s="438"/>
      <c r="AM11" s="438"/>
      <c r="AN11" s="110"/>
      <c r="AO11" s="32"/>
      <c r="AP11" s="32"/>
      <c r="AQ11" s="32"/>
    </row>
    <row r="12" spans="1:43" ht="16.899999999999999" customHeight="1" x14ac:dyDescent="0.2">
      <c r="A12" s="109"/>
      <c r="B12" s="437"/>
      <c r="C12" s="437"/>
      <c r="D12" s="437"/>
      <c r="E12" s="437"/>
      <c r="F12" s="437"/>
      <c r="G12" s="437"/>
      <c r="H12" s="437"/>
      <c r="I12" s="437"/>
      <c r="J12" s="437"/>
      <c r="K12" s="437"/>
      <c r="L12" s="437"/>
      <c r="M12" s="437"/>
      <c r="N12" s="437"/>
      <c r="O12" s="437"/>
      <c r="P12" s="437"/>
      <c r="Q12" s="437"/>
      <c r="R12" s="437"/>
      <c r="S12" s="437"/>
      <c r="V12" s="438"/>
      <c r="W12" s="438"/>
      <c r="X12" s="438"/>
      <c r="Y12" s="438"/>
      <c r="Z12" s="438"/>
      <c r="AA12" s="438"/>
      <c r="AB12" s="438"/>
      <c r="AC12" s="438"/>
      <c r="AD12" s="438"/>
      <c r="AE12" s="438"/>
      <c r="AF12" s="438"/>
      <c r="AG12" s="438"/>
      <c r="AH12" s="438"/>
      <c r="AI12" s="438"/>
      <c r="AJ12" s="438"/>
      <c r="AK12" s="438"/>
      <c r="AL12" s="438"/>
      <c r="AM12" s="438"/>
      <c r="AN12" s="110"/>
      <c r="AO12" s="32"/>
      <c r="AP12" s="32"/>
      <c r="AQ12" s="32"/>
    </row>
    <row r="13" spans="1:43" ht="16.899999999999999" customHeight="1" x14ac:dyDescent="0.2">
      <c r="A13" s="109"/>
      <c r="B13" s="437"/>
      <c r="C13" s="437"/>
      <c r="D13" s="437"/>
      <c r="E13" s="437"/>
      <c r="F13" s="437"/>
      <c r="G13" s="437"/>
      <c r="H13" s="437"/>
      <c r="I13" s="437"/>
      <c r="J13" s="437"/>
      <c r="K13" s="437"/>
      <c r="L13" s="437"/>
      <c r="M13" s="437"/>
      <c r="N13" s="437"/>
      <c r="O13" s="437"/>
      <c r="P13" s="437"/>
      <c r="Q13" s="437"/>
      <c r="R13" s="437"/>
      <c r="S13" s="437"/>
      <c r="T13" s="106"/>
      <c r="U13" s="106"/>
      <c r="V13" s="438"/>
      <c r="W13" s="438"/>
      <c r="X13" s="438"/>
      <c r="Y13" s="438"/>
      <c r="Z13" s="438"/>
      <c r="AA13" s="438"/>
      <c r="AB13" s="438"/>
      <c r="AC13" s="438"/>
      <c r="AD13" s="438"/>
      <c r="AE13" s="438"/>
      <c r="AF13" s="438"/>
      <c r="AG13" s="438"/>
      <c r="AH13" s="438"/>
      <c r="AI13" s="438"/>
      <c r="AJ13" s="438"/>
      <c r="AK13" s="438"/>
      <c r="AL13" s="438"/>
      <c r="AM13" s="438"/>
      <c r="AN13" s="110"/>
      <c r="AO13" s="32"/>
      <c r="AP13" s="32"/>
      <c r="AQ13" s="32"/>
    </row>
    <row r="14" spans="1:43" ht="11.25" hidden="1" customHeight="1" x14ac:dyDescent="0.2">
      <c r="A14" s="109"/>
      <c r="B14" s="437"/>
      <c r="C14" s="437"/>
      <c r="D14" s="437"/>
      <c r="E14" s="437"/>
      <c r="F14" s="437"/>
      <c r="G14" s="437"/>
      <c r="H14" s="437"/>
      <c r="I14" s="437"/>
      <c r="J14" s="437"/>
      <c r="K14" s="437"/>
      <c r="L14" s="437"/>
      <c r="M14" s="437"/>
      <c r="N14" s="437"/>
      <c r="O14" s="437"/>
      <c r="P14" s="437"/>
      <c r="Q14" s="437"/>
      <c r="R14" s="437"/>
      <c r="S14" s="437"/>
      <c r="T14" s="106"/>
      <c r="U14" s="106"/>
      <c r="V14" s="438"/>
      <c r="W14" s="438"/>
      <c r="X14" s="438"/>
      <c r="Y14" s="438"/>
      <c r="Z14" s="438"/>
      <c r="AA14" s="438"/>
      <c r="AB14" s="438"/>
      <c r="AC14" s="438"/>
      <c r="AD14" s="438"/>
      <c r="AE14" s="438"/>
      <c r="AF14" s="438"/>
      <c r="AG14" s="438"/>
      <c r="AH14" s="438"/>
      <c r="AI14" s="438"/>
      <c r="AJ14" s="438"/>
      <c r="AK14" s="438"/>
      <c r="AL14" s="438"/>
      <c r="AM14" s="438"/>
      <c r="AN14" s="110"/>
      <c r="AO14" s="32"/>
      <c r="AP14" s="32"/>
      <c r="AQ14" s="32"/>
    </row>
    <row r="15" spans="1:43" ht="3.75" customHeight="1" x14ac:dyDescent="0.2">
      <c r="A15" s="97"/>
      <c r="B15" s="97"/>
      <c r="C15" s="97"/>
      <c r="D15" s="97"/>
      <c r="E15" s="97"/>
      <c r="F15" s="97"/>
      <c r="G15" s="97"/>
      <c r="H15" s="97"/>
      <c r="I15" s="97"/>
      <c r="J15" s="97"/>
      <c r="K15" s="97"/>
      <c r="L15" s="97"/>
      <c r="M15" s="97"/>
      <c r="N15" s="97"/>
      <c r="O15" s="97"/>
      <c r="P15" s="97"/>
      <c r="Q15" s="97"/>
      <c r="R15" s="97"/>
      <c r="S15" s="97"/>
      <c r="T15" s="106"/>
      <c r="U15" s="106"/>
      <c r="V15" s="99"/>
      <c r="W15" s="99"/>
      <c r="X15" s="99"/>
      <c r="Y15" s="99"/>
      <c r="Z15" s="99"/>
      <c r="AA15" s="99"/>
      <c r="AB15" s="99"/>
      <c r="AC15" s="99"/>
      <c r="AD15" s="99"/>
      <c r="AE15" s="99"/>
      <c r="AF15" s="99"/>
      <c r="AG15" s="99"/>
      <c r="AH15" s="99"/>
      <c r="AI15" s="99"/>
      <c r="AJ15" s="99"/>
      <c r="AK15" s="99"/>
      <c r="AL15" s="99"/>
      <c r="AM15" s="99"/>
      <c r="AN15" s="99"/>
      <c r="AO15" s="32"/>
      <c r="AP15" s="32"/>
      <c r="AQ15" s="32"/>
    </row>
    <row r="16" spans="1:43" ht="18" customHeight="1" x14ac:dyDescent="0.2">
      <c r="A16" s="107"/>
      <c r="B16" s="427" t="s">
        <v>442</v>
      </c>
      <c r="C16" s="427"/>
      <c r="D16" s="427"/>
      <c r="E16" s="427"/>
      <c r="F16" s="427"/>
      <c r="G16" s="427"/>
      <c r="H16" s="427"/>
      <c r="I16" s="427"/>
      <c r="J16" s="427"/>
      <c r="K16" s="427"/>
      <c r="L16" s="427"/>
      <c r="M16" s="427"/>
      <c r="N16" s="427"/>
      <c r="O16" s="427"/>
      <c r="P16" s="427"/>
      <c r="Q16" s="427"/>
      <c r="R16" s="427"/>
      <c r="S16" s="427"/>
      <c r="T16" s="106"/>
      <c r="U16" s="106"/>
      <c r="V16" s="428" t="s">
        <v>443</v>
      </c>
      <c r="W16" s="428"/>
      <c r="X16" s="428"/>
      <c r="Y16" s="428"/>
      <c r="Z16" s="428"/>
      <c r="AA16" s="428"/>
      <c r="AB16" s="428"/>
      <c r="AC16" s="428"/>
      <c r="AD16" s="428"/>
      <c r="AE16" s="428"/>
      <c r="AF16" s="428"/>
      <c r="AG16" s="428"/>
      <c r="AH16" s="428"/>
      <c r="AI16" s="428"/>
      <c r="AJ16" s="428"/>
      <c r="AK16" s="428"/>
      <c r="AL16" s="428"/>
      <c r="AM16" s="428"/>
      <c r="AN16" s="108"/>
      <c r="AO16" s="32"/>
      <c r="AP16" s="32"/>
      <c r="AQ16" s="321"/>
    </row>
    <row r="17" spans="1:43" ht="3" customHeight="1" x14ac:dyDescent="0.2">
      <c r="A17" s="97"/>
      <c r="B17" s="97"/>
      <c r="C17" s="97"/>
      <c r="D17" s="97"/>
      <c r="E17" s="97"/>
      <c r="F17" s="97"/>
      <c r="G17" s="97"/>
      <c r="H17" s="97"/>
      <c r="I17" s="97"/>
      <c r="J17" s="97"/>
      <c r="K17" s="97"/>
      <c r="L17" s="97"/>
      <c r="M17" s="97"/>
      <c r="N17" s="97"/>
      <c r="O17" s="97"/>
      <c r="P17" s="97"/>
      <c r="Q17" s="97"/>
      <c r="R17" s="97"/>
      <c r="S17" s="97"/>
      <c r="T17" s="106"/>
      <c r="U17" s="106"/>
      <c r="V17" s="99"/>
      <c r="W17" s="99"/>
      <c r="X17" s="99"/>
      <c r="Y17" s="99"/>
      <c r="Z17" s="99"/>
      <c r="AA17" s="99"/>
      <c r="AB17" s="99"/>
      <c r="AC17" s="99"/>
      <c r="AD17" s="99"/>
      <c r="AE17" s="99"/>
      <c r="AF17" s="99"/>
      <c r="AG17" s="99"/>
      <c r="AH17" s="99"/>
      <c r="AI17" s="99"/>
      <c r="AJ17" s="99"/>
      <c r="AK17" s="99"/>
      <c r="AL17" s="99"/>
      <c r="AM17" s="99"/>
      <c r="AN17" s="99"/>
      <c r="AO17" s="32"/>
      <c r="AP17" s="32"/>
      <c r="AQ17" s="32"/>
    </row>
    <row r="18" spans="1:43" ht="16.899999999999999" customHeight="1" x14ac:dyDescent="0.2">
      <c r="A18" s="107"/>
      <c r="B18" s="429" t="s">
        <v>441</v>
      </c>
      <c r="C18" s="429"/>
      <c r="D18" s="429"/>
      <c r="E18" s="429"/>
      <c r="F18" s="429"/>
      <c r="G18" s="429"/>
      <c r="H18" s="429"/>
      <c r="I18" s="429"/>
      <c r="J18" s="429"/>
      <c r="K18" s="429"/>
      <c r="L18" s="429"/>
      <c r="M18" s="429"/>
      <c r="N18" s="429"/>
      <c r="O18" s="429"/>
      <c r="P18" s="429"/>
      <c r="Q18" s="429"/>
      <c r="R18" s="429"/>
      <c r="S18" s="429"/>
      <c r="T18" s="128"/>
      <c r="U18" s="128"/>
      <c r="V18" s="439" t="s">
        <v>444</v>
      </c>
      <c r="W18" s="439"/>
      <c r="X18" s="439"/>
      <c r="Y18" s="439"/>
      <c r="Z18" s="439"/>
      <c r="AA18" s="439"/>
      <c r="AB18" s="439"/>
      <c r="AC18" s="439"/>
      <c r="AD18" s="439"/>
      <c r="AE18" s="439"/>
      <c r="AF18" s="439"/>
      <c r="AG18" s="439"/>
      <c r="AH18" s="439"/>
      <c r="AI18" s="439"/>
      <c r="AJ18" s="439"/>
      <c r="AK18" s="439"/>
      <c r="AL18" s="439"/>
      <c r="AM18" s="439"/>
      <c r="AN18" s="108"/>
      <c r="AO18" s="32"/>
      <c r="AP18" s="32"/>
      <c r="AQ18" s="32"/>
    </row>
    <row r="19" spans="1:43" ht="16.899999999999999" customHeight="1" x14ac:dyDescent="0.2">
      <c r="A19" s="107"/>
      <c r="B19" s="429"/>
      <c r="C19" s="429"/>
      <c r="D19" s="429"/>
      <c r="E19" s="429"/>
      <c r="F19" s="429"/>
      <c r="G19" s="429"/>
      <c r="H19" s="429"/>
      <c r="I19" s="429"/>
      <c r="J19" s="429"/>
      <c r="K19" s="429"/>
      <c r="L19" s="429"/>
      <c r="M19" s="429"/>
      <c r="N19" s="429"/>
      <c r="O19" s="429"/>
      <c r="P19" s="429"/>
      <c r="Q19" s="429"/>
      <c r="R19" s="429"/>
      <c r="S19" s="429"/>
      <c r="T19" s="126"/>
      <c r="U19" s="126"/>
      <c r="V19" s="439"/>
      <c r="W19" s="439"/>
      <c r="X19" s="439"/>
      <c r="Y19" s="439"/>
      <c r="Z19" s="439"/>
      <c r="AA19" s="439"/>
      <c r="AB19" s="439"/>
      <c r="AC19" s="439"/>
      <c r="AD19" s="439"/>
      <c r="AE19" s="439"/>
      <c r="AF19" s="439"/>
      <c r="AG19" s="439"/>
      <c r="AH19" s="439"/>
      <c r="AI19" s="439"/>
      <c r="AJ19" s="439"/>
      <c r="AK19" s="439"/>
      <c r="AL19" s="439"/>
      <c r="AM19" s="439"/>
      <c r="AN19" s="108"/>
      <c r="AO19" s="32"/>
      <c r="AP19" s="32"/>
      <c r="AQ19" s="32"/>
    </row>
    <row r="20" spans="1:43" ht="16.899999999999999" customHeight="1" x14ac:dyDescent="0.2">
      <c r="A20" s="107"/>
      <c r="B20" s="429"/>
      <c r="C20" s="429"/>
      <c r="D20" s="429"/>
      <c r="E20" s="429"/>
      <c r="F20" s="429"/>
      <c r="G20" s="429"/>
      <c r="H20" s="429"/>
      <c r="I20" s="429"/>
      <c r="J20" s="429"/>
      <c r="K20" s="429"/>
      <c r="L20" s="429"/>
      <c r="M20" s="429"/>
      <c r="N20" s="429"/>
      <c r="O20" s="429"/>
      <c r="P20" s="429"/>
      <c r="Q20" s="429"/>
      <c r="R20" s="429"/>
      <c r="S20" s="429"/>
      <c r="T20" s="126"/>
      <c r="U20" s="126"/>
      <c r="V20" s="439"/>
      <c r="W20" s="439"/>
      <c r="X20" s="439"/>
      <c r="Y20" s="439"/>
      <c r="Z20" s="439"/>
      <c r="AA20" s="439"/>
      <c r="AB20" s="439"/>
      <c r="AC20" s="439"/>
      <c r="AD20" s="439"/>
      <c r="AE20" s="439"/>
      <c r="AF20" s="439"/>
      <c r="AG20" s="439"/>
      <c r="AH20" s="439"/>
      <c r="AI20" s="439"/>
      <c r="AJ20" s="439"/>
      <c r="AK20" s="439"/>
      <c r="AL20" s="439"/>
      <c r="AM20" s="439"/>
      <c r="AN20" s="108"/>
      <c r="AO20" s="32"/>
      <c r="AP20" s="32"/>
      <c r="AQ20" s="32"/>
    </row>
    <row r="21" spans="1:43" ht="16.899999999999999" customHeight="1" x14ac:dyDescent="0.2">
      <c r="A21" s="107"/>
      <c r="B21" s="429"/>
      <c r="C21" s="429"/>
      <c r="D21" s="429"/>
      <c r="E21" s="429"/>
      <c r="F21" s="429"/>
      <c r="G21" s="429"/>
      <c r="H21" s="429"/>
      <c r="I21" s="429"/>
      <c r="J21" s="429"/>
      <c r="K21" s="429"/>
      <c r="L21" s="429"/>
      <c r="M21" s="429"/>
      <c r="N21" s="429"/>
      <c r="O21" s="429"/>
      <c r="P21" s="429"/>
      <c r="Q21" s="429"/>
      <c r="R21" s="429"/>
      <c r="S21" s="429"/>
      <c r="T21" s="126"/>
      <c r="U21" s="126"/>
      <c r="V21" s="439"/>
      <c r="W21" s="439"/>
      <c r="X21" s="439"/>
      <c r="Y21" s="439"/>
      <c r="Z21" s="439"/>
      <c r="AA21" s="439"/>
      <c r="AB21" s="439"/>
      <c r="AC21" s="439"/>
      <c r="AD21" s="439"/>
      <c r="AE21" s="439"/>
      <c r="AF21" s="439"/>
      <c r="AG21" s="439"/>
      <c r="AH21" s="439"/>
      <c r="AI21" s="439"/>
      <c r="AJ21" s="439"/>
      <c r="AK21" s="439"/>
      <c r="AL21" s="439"/>
      <c r="AM21" s="439"/>
      <c r="AN21" s="108"/>
      <c r="AO21" s="32"/>
      <c r="AP21" s="32"/>
      <c r="AQ21" s="32"/>
    </row>
    <row r="22" spans="1:43" ht="16.899999999999999" customHeight="1" x14ac:dyDescent="0.2">
      <c r="A22" s="109"/>
      <c r="B22" s="429"/>
      <c r="C22" s="429"/>
      <c r="D22" s="429"/>
      <c r="E22" s="429"/>
      <c r="F22" s="429"/>
      <c r="G22" s="429"/>
      <c r="H22" s="429"/>
      <c r="I22" s="429"/>
      <c r="J22" s="429"/>
      <c r="K22" s="429"/>
      <c r="L22" s="429"/>
      <c r="M22" s="429"/>
      <c r="N22" s="429"/>
      <c r="O22" s="429"/>
      <c r="P22" s="429"/>
      <c r="Q22" s="429"/>
      <c r="R22" s="429"/>
      <c r="S22" s="429"/>
      <c r="T22" s="353"/>
      <c r="U22" s="353"/>
      <c r="V22" s="439"/>
      <c r="W22" s="439"/>
      <c r="X22" s="439"/>
      <c r="Y22" s="439"/>
      <c r="Z22" s="439"/>
      <c r="AA22" s="439"/>
      <c r="AB22" s="439"/>
      <c r="AC22" s="439"/>
      <c r="AD22" s="439"/>
      <c r="AE22" s="439"/>
      <c r="AF22" s="439"/>
      <c r="AG22" s="439"/>
      <c r="AH22" s="439"/>
      <c r="AI22" s="439"/>
      <c r="AJ22" s="439"/>
      <c r="AK22" s="439"/>
      <c r="AL22" s="439"/>
      <c r="AM22" s="439"/>
      <c r="AN22" s="110"/>
      <c r="AO22" s="32"/>
      <c r="AP22" s="32"/>
      <c r="AQ22" s="32"/>
    </row>
    <row r="23" spans="1:43" ht="16.899999999999999" customHeight="1" x14ac:dyDescent="0.2">
      <c r="A23" s="109"/>
      <c r="B23" s="429"/>
      <c r="C23" s="429"/>
      <c r="D23" s="429"/>
      <c r="E23" s="429"/>
      <c r="F23" s="429"/>
      <c r="G23" s="429"/>
      <c r="H23" s="429"/>
      <c r="I23" s="429"/>
      <c r="J23" s="429"/>
      <c r="K23" s="429"/>
      <c r="L23" s="429"/>
      <c r="M23" s="429"/>
      <c r="N23" s="429"/>
      <c r="O23" s="429"/>
      <c r="P23" s="429"/>
      <c r="Q23" s="429"/>
      <c r="R23" s="429"/>
      <c r="S23" s="429"/>
      <c r="T23" s="353"/>
      <c r="U23" s="353"/>
      <c r="V23" s="439"/>
      <c r="W23" s="439"/>
      <c r="X23" s="439"/>
      <c r="Y23" s="439"/>
      <c r="Z23" s="439"/>
      <c r="AA23" s="439"/>
      <c r="AB23" s="439"/>
      <c r="AC23" s="439"/>
      <c r="AD23" s="439"/>
      <c r="AE23" s="439"/>
      <c r="AF23" s="439"/>
      <c r="AG23" s="439"/>
      <c r="AH23" s="439"/>
      <c r="AI23" s="439"/>
      <c r="AJ23" s="439"/>
      <c r="AK23" s="439"/>
      <c r="AL23" s="439"/>
      <c r="AM23" s="439"/>
      <c r="AN23" s="110"/>
      <c r="AO23" s="32"/>
      <c r="AP23" s="32"/>
      <c r="AQ23" s="32"/>
    </row>
    <row r="24" spans="1:43" ht="16.899999999999999" customHeight="1" x14ac:dyDescent="0.2">
      <c r="A24" s="109"/>
      <c r="B24" s="429"/>
      <c r="C24" s="429"/>
      <c r="D24" s="429"/>
      <c r="E24" s="429"/>
      <c r="F24" s="429"/>
      <c r="G24" s="429"/>
      <c r="H24" s="429"/>
      <c r="I24" s="429"/>
      <c r="J24" s="429"/>
      <c r="K24" s="429"/>
      <c r="L24" s="429"/>
      <c r="M24" s="429"/>
      <c r="N24" s="429"/>
      <c r="O24" s="429"/>
      <c r="P24" s="429"/>
      <c r="Q24" s="429"/>
      <c r="R24" s="429"/>
      <c r="S24" s="429"/>
      <c r="T24" s="20"/>
      <c r="U24" s="20"/>
      <c r="V24" s="439"/>
      <c r="W24" s="439"/>
      <c r="X24" s="439"/>
      <c r="Y24" s="439"/>
      <c r="Z24" s="439"/>
      <c r="AA24" s="439"/>
      <c r="AB24" s="439"/>
      <c r="AC24" s="439"/>
      <c r="AD24" s="439"/>
      <c r="AE24" s="439"/>
      <c r="AF24" s="439"/>
      <c r="AG24" s="439"/>
      <c r="AH24" s="439"/>
      <c r="AI24" s="439"/>
      <c r="AJ24" s="439"/>
      <c r="AK24" s="439"/>
      <c r="AL24" s="439"/>
      <c r="AM24" s="439"/>
      <c r="AN24" s="110"/>
      <c r="AO24" s="32"/>
      <c r="AP24" s="32"/>
      <c r="AQ24" s="32"/>
    </row>
    <row r="25" spans="1:43" ht="4.5" customHeight="1" x14ac:dyDescent="0.2">
      <c r="A25" s="97"/>
      <c r="B25" s="97"/>
      <c r="C25" s="97"/>
      <c r="D25" s="97"/>
      <c r="E25" s="97"/>
      <c r="F25" s="97"/>
      <c r="G25" s="97"/>
      <c r="H25" s="97"/>
      <c r="I25" s="97"/>
      <c r="J25" s="97"/>
      <c r="K25" s="97"/>
      <c r="L25" s="97"/>
      <c r="M25" s="97"/>
      <c r="N25" s="97"/>
      <c r="O25" s="97"/>
      <c r="P25" s="97"/>
      <c r="Q25" s="97"/>
      <c r="R25" s="97"/>
      <c r="S25" s="97"/>
      <c r="T25" s="106"/>
      <c r="U25" s="106"/>
      <c r="V25" s="99"/>
      <c r="W25" s="99"/>
      <c r="X25" s="99"/>
      <c r="Y25" s="99"/>
      <c r="Z25" s="99"/>
      <c r="AA25" s="99"/>
      <c r="AB25" s="99"/>
      <c r="AC25" s="99"/>
      <c r="AD25" s="99"/>
      <c r="AE25" s="99"/>
      <c r="AF25" s="99"/>
      <c r="AG25" s="99"/>
      <c r="AH25" s="99"/>
      <c r="AI25" s="99"/>
      <c r="AJ25" s="99"/>
      <c r="AK25" s="99"/>
      <c r="AL25" s="99"/>
      <c r="AM25" s="99"/>
      <c r="AN25" s="99"/>
      <c r="AO25" s="32"/>
      <c r="AP25" s="32"/>
      <c r="AQ25" s="32"/>
    </row>
    <row r="26" spans="1:43" ht="24" customHeight="1" x14ac:dyDescent="0.2">
      <c r="A26" s="107"/>
      <c r="B26" s="427" t="s">
        <v>385</v>
      </c>
      <c r="C26" s="427"/>
      <c r="D26" s="427"/>
      <c r="E26" s="427"/>
      <c r="F26" s="427"/>
      <c r="G26" s="427"/>
      <c r="H26" s="427"/>
      <c r="I26" s="427"/>
      <c r="J26" s="427"/>
      <c r="K26" s="427"/>
      <c r="L26" s="427"/>
      <c r="M26" s="427"/>
      <c r="N26" s="427"/>
      <c r="O26" s="427"/>
      <c r="P26" s="427"/>
      <c r="Q26" s="427"/>
      <c r="R26" s="427"/>
      <c r="S26" s="427"/>
      <c r="T26" s="106"/>
      <c r="U26" s="106"/>
      <c r="V26" s="441" t="s">
        <v>384</v>
      </c>
      <c r="W26" s="441"/>
      <c r="X26" s="441"/>
      <c r="Y26" s="441"/>
      <c r="Z26" s="441"/>
      <c r="AA26" s="441"/>
      <c r="AB26" s="441"/>
      <c r="AC26" s="441"/>
      <c r="AD26" s="441"/>
      <c r="AE26" s="441"/>
      <c r="AF26" s="441"/>
      <c r="AG26" s="441"/>
      <c r="AH26" s="441"/>
      <c r="AI26" s="441"/>
      <c r="AJ26" s="441"/>
      <c r="AK26" s="441"/>
      <c r="AL26" s="441"/>
      <c r="AM26" s="441"/>
      <c r="AN26" s="108"/>
      <c r="AO26" s="32"/>
      <c r="AP26" s="32"/>
      <c r="AQ26" s="32"/>
    </row>
    <row r="27" spans="1:43" ht="4.5" customHeight="1" x14ac:dyDescent="0.2">
      <c r="A27" s="97"/>
      <c r="B27" s="97"/>
      <c r="C27" s="97"/>
      <c r="D27" s="97"/>
      <c r="E27" s="97"/>
      <c r="F27" s="97"/>
      <c r="G27" s="97"/>
      <c r="H27" s="97"/>
      <c r="I27" s="97"/>
      <c r="J27" s="97"/>
      <c r="K27" s="97"/>
      <c r="L27" s="97"/>
      <c r="M27" s="97"/>
      <c r="N27" s="97"/>
      <c r="O27" s="97"/>
      <c r="P27" s="97"/>
      <c r="Q27" s="97"/>
      <c r="R27" s="97"/>
      <c r="S27" s="97"/>
      <c r="T27" s="106"/>
      <c r="U27" s="106"/>
      <c r="V27" s="99"/>
      <c r="W27" s="99"/>
      <c r="X27" s="99"/>
      <c r="Y27" s="99"/>
      <c r="Z27" s="99"/>
      <c r="AA27" s="99"/>
      <c r="AB27" s="99"/>
      <c r="AC27" s="99"/>
      <c r="AD27" s="99"/>
      <c r="AE27" s="99"/>
      <c r="AF27" s="99"/>
      <c r="AG27" s="99"/>
      <c r="AH27" s="99"/>
      <c r="AI27" s="99"/>
      <c r="AJ27" s="99"/>
      <c r="AK27" s="99"/>
      <c r="AL27" s="99"/>
      <c r="AM27" s="99"/>
      <c r="AN27" s="99"/>
      <c r="AO27" s="32"/>
      <c r="AP27" s="32"/>
      <c r="AQ27" s="32"/>
    </row>
    <row r="28" spans="1:43" ht="16.899999999999999" customHeight="1" x14ac:dyDescent="0.2">
      <c r="A28" s="107"/>
      <c r="B28" s="437" t="s">
        <v>445</v>
      </c>
      <c r="C28" s="437"/>
      <c r="D28" s="437"/>
      <c r="E28" s="437"/>
      <c r="F28" s="437"/>
      <c r="G28" s="437"/>
      <c r="H28" s="437"/>
      <c r="I28" s="437"/>
      <c r="J28" s="437"/>
      <c r="K28" s="437"/>
      <c r="L28" s="437"/>
      <c r="M28" s="437"/>
      <c r="N28" s="437"/>
      <c r="O28" s="437"/>
      <c r="P28" s="437"/>
      <c r="Q28" s="437"/>
      <c r="R28" s="437"/>
      <c r="S28" s="437"/>
      <c r="T28" s="128"/>
      <c r="U28" s="128"/>
      <c r="V28" s="439" t="s">
        <v>446</v>
      </c>
      <c r="W28" s="439"/>
      <c r="X28" s="439"/>
      <c r="Y28" s="439"/>
      <c r="Z28" s="439"/>
      <c r="AA28" s="439"/>
      <c r="AB28" s="439"/>
      <c r="AC28" s="439"/>
      <c r="AD28" s="439"/>
      <c r="AE28" s="439"/>
      <c r="AF28" s="439"/>
      <c r="AG28" s="439"/>
      <c r="AH28" s="439"/>
      <c r="AI28" s="439"/>
      <c r="AJ28" s="439"/>
      <c r="AK28" s="439"/>
      <c r="AL28" s="439"/>
      <c r="AM28" s="439"/>
      <c r="AN28" s="108"/>
      <c r="AO28" s="32"/>
      <c r="AP28" s="32"/>
      <c r="AQ28" s="32"/>
    </row>
    <row r="29" spans="1:43" ht="16.899999999999999" customHeight="1" x14ac:dyDescent="0.2">
      <c r="A29" s="107"/>
      <c r="B29" s="437"/>
      <c r="C29" s="437"/>
      <c r="D29" s="437"/>
      <c r="E29" s="437"/>
      <c r="F29" s="437"/>
      <c r="G29" s="437"/>
      <c r="H29" s="437"/>
      <c r="I29" s="437"/>
      <c r="J29" s="437"/>
      <c r="K29" s="437"/>
      <c r="L29" s="437"/>
      <c r="M29" s="437"/>
      <c r="N29" s="437"/>
      <c r="O29" s="437"/>
      <c r="P29" s="437"/>
      <c r="Q29" s="437"/>
      <c r="R29" s="437"/>
      <c r="S29" s="437"/>
      <c r="T29" s="126"/>
      <c r="U29" s="126"/>
      <c r="V29" s="439"/>
      <c r="W29" s="439"/>
      <c r="X29" s="439"/>
      <c r="Y29" s="439"/>
      <c r="Z29" s="439"/>
      <c r="AA29" s="439"/>
      <c r="AB29" s="439"/>
      <c r="AC29" s="439"/>
      <c r="AD29" s="439"/>
      <c r="AE29" s="439"/>
      <c r="AF29" s="439"/>
      <c r="AG29" s="439"/>
      <c r="AH29" s="439"/>
      <c r="AI29" s="439"/>
      <c r="AJ29" s="439"/>
      <c r="AK29" s="439"/>
      <c r="AL29" s="439"/>
      <c r="AM29" s="439"/>
      <c r="AN29" s="108"/>
      <c r="AO29" s="32"/>
      <c r="AP29" s="32"/>
      <c r="AQ29" s="32"/>
    </row>
    <row r="30" spans="1:43" ht="16.899999999999999" customHeight="1" x14ac:dyDescent="0.2">
      <c r="A30" s="109"/>
      <c r="B30" s="437"/>
      <c r="C30" s="437"/>
      <c r="D30" s="437"/>
      <c r="E30" s="437"/>
      <c r="F30" s="437"/>
      <c r="G30" s="437"/>
      <c r="H30" s="437"/>
      <c r="I30" s="437"/>
      <c r="J30" s="437"/>
      <c r="K30" s="437"/>
      <c r="L30" s="437"/>
      <c r="M30" s="437"/>
      <c r="N30" s="437"/>
      <c r="O30" s="437"/>
      <c r="P30" s="437"/>
      <c r="Q30" s="437"/>
      <c r="R30" s="437"/>
      <c r="S30" s="437"/>
      <c r="T30" s="353"/>
      <c r="U30" s="353"/>
      <c r="V30" s="439"/>
      <c r="W30" s="439"/>
      <c r="X30" s="439"/>
      <c r="Y30" s="439"/>
      <c r="Z30" s="439"/>
      <c r="AA30" s="439"/>
      <c r="AB30" s="439"/>
      <c r="AC30" s="439"/>
      <c r="AD30" s="439"/>
      <c r="AE30" s="439"/>
      <c r="AF30" s="439"/>
      <c r="AG30" s="439"/>
      <c r="AH30" s="439"/>
      <c r="AI30" s="439"/>
      <c r="AJ30" s="439"/>
      <c r="AK30" s="439"/>
      <c r="AL30" s="439"/>
      <c r="AM30" s="439"/>
      <c r="AN30" s="110"/>
      <c r="AO30" s="32"/>
      <c r="AP30" s="32"/>
      <c r="AQ30" s="32"/>
    </row>
    <row r="31" spans="1:43" ht="16.899999999999999" customHeight="1" x14ac:dyDescent="0.2">
      <c r="A31" s="109"/>
      <c r="B31" s="437"/>
      <c r="C31" s="437"/>
      <c r="D31" s="437"/>
      <c r="E31" s="437"/>
      <c r="F31" s="437"/>
      <c r="G31" s="437"/>
      <c r="H31" s="437"/>
      <c r="I31" s="437"/>
      <c r="J31" s="437"/>
      <c r="K31" s="437"/>
      <c r="L31" s="437"/>
      <c r="M31" s="437"/>
      <c r="N31" s="437"/>
      <c r="O31" s="437"/>
      <c r="P31" s="437"/>
      <c r="Q31" s="437"/>
      <c r="R31" s="437"/>
      <c r="S31" s="437"/>
      <c r="T31" s="353"/>
      <c r="U31" s="353"/>
      <c r="V31" s="439"/>
      <c r="W31" s="439"/>
      <c r="X31" s="439"/>
      <c r="Y31" s="439"/>
      <c r="Z31" s="439"/>
      <c r="AA31" s="439"/>
      <c r="AB31" s="439"/>
      <c r="AC31" s="439"/>
      <c r="AD31" s="439"/>
      <c r="AE31" s="439"/>
      <c r="AF31" s="439"/>
      <c r="AG31" s="439"/>
      <c r="AH31" s="439"/>
      <c r="AI31" s="439"/>
      <c r="AJ31" s="439"/>
      <c r="AK31" s="439"/>
      <c r="AL31" s="439"/>
      <c r="AM31" s="439"/>
      <c r="AN31" s="110"/>
      <c r="AO31" s="32"/>
      <c r="AP31" s="32"/>
      <c r="AQ31" s="32"/>
    </row>
    <row r="32" spans="1:43" ht="16.899999999999999" customHeight="1" x14ac:dyDescent="0.2">
      <c r="A32" s="109"/>
      <c r="B32" s="437"/>
      <c r="C32" s="437"/>
      <c r="D32" s="437"/>
      <c r="E32" s="437"/>
      <c r="F32" s="437"/>
      <c r="G32" s="437"/>
      <c r="H32" s="437"/>
      <c r="I32" s="437"/>
      <c r="J32" s="437"/>
      <c r="K32" s="437"/>
      <c r="L32" s="437"/>
      <c r="M32" s="437"/>
      <c r="N32" s="437"/>
      <c r="O32" s="437"/>
      <c r="P32" s="437"/>
      <c r="Q32" s="437"/>
      <c r="R32" s="437"/>
      <c r="S32" s="437"/>
      <c r="T32" s="353"/>
      <c r="U32" s="353"/>
      <c r="V32" s="439"/>
      <c r="W32" s="439"/>
      <c r="X32" s="439"/>
      <c r="Y32" s="439"/>
      <c r="Z32" s="439"/>
      <c r="AA32" s="439"/>
      <c r="AB32" s="439"/>
      <c r="AC32" s="439"/>
      <c r="AD32" s="439"/>
      <c r="AE32" s="439"/>
      <c r="AF32" s="439"/>
      <c r="AG32" s="439"/>
      <c r="AH32" s="439"/>
      <c r="AI32" s="439"/>
      <c r="AJ32" s="439"/>
      <c r="AK32" s="439"/>
      <c r="AL32" s="439"/>
      <c r="AM32" s="439"/>
      <c r="AN32" s="110"/>
      <c r="AO32" s="32"/>
      <c r="AP32" s="32"/>
      <c r="AQ32" s="32"/>
    </row>
    <row r="33" spans="1:43" ht="16.899999999999999" customHeight="1" x14ac:dyDescent="0.2">
      <c r="A33" s="109"/>
      <c r="B33" s="437"/>
      <c r="C33" s="437"/>
      <c r="D33" s="437"/>
      <c r="E33" s="437"/>
      <c r="F33" s="437"/>
      <c r="G33" s="437"/>
      <c r="H33" s="437"/>
      <c r="I33" s="437"/>
      <c r="J33" s="437"/>
      <c r="K33" s="437"/>
      <c r="L33" s="437"/>
      <c r="M33" s="437"/>
      <c r="N33" s="437"/>
      <c r="O33" s="437"/>
      <c r="P33" s="437"/>
      <c r="Q33" s="437"/>
      <c r="R33" s="437"/>
      <c r="S33" s="437"/>
      <c r="T33" s="20"/>
      <c r="U33" s="20"/>
      <c r="V33" s="439"/>
      <c r="W33" s="439"/>
      <c r="X33" s="439"/>
      <c r="Y33" s="439"/>
      <c r="Z33" s="439"/>
      <c r="AA33" s="439"/>
      <c r="AB33" s="439"/>
      <c r="AC33" s="439"/>
      <c r="AD33" s="439"/>
      <c r="AE33" s="439"/>
      <c r="AF33" s="439"/>
      <c r="AG33" s="439"/>
      <c r="AH33" s="439"/>
      <c r="AI33" s="439"/>
      <c r="AJ33" s="439"/>
      <c r="AK33" s="439"/>
      <c r="AL33" s="439"/>
      <c r="AM33" s="439"/>
      <c r="AN33" s="110"/>
      <c r="AO33" s="32"/>
      <c r="AP33" s="32"/>
      <c r="AQ33" s="32"/>
    </row>
    <row r="34" spans="1:43" ht="16.899999999999999" customHeight="1" x14ac:dyDescent="0.2">
      <c r="A34" s="109"/>
      <c r="B34" s="437"/>
      <c r="C34" s="437"/>
      <c r="D34" s="437"/>
      <c r="E34" s="437"/>
      <c r="F34" s="437"/>
      <c r="G34" s="437"/>
      <c r="H34" s="437"/>
      <c r="I34" s="437"/>
      <c r="J34" s="437"/>
      <c r="K34" s="437"/>
      <c r="L34" s="437"/>
      <c r="M34" s="437"/>
      <c r="N34" s="437"/>
      <c r="O34" s="437"/>
      <c r="P34" s="437"/>
      <c r="Q34" s="437"/>
      <c r="R34" s="437"/>
      <c r="S34" s="437"/>
      <c r="T34" s="20"/>
      <c r="U34" s="20"/>
      <c r="V34" s="439"/>
      <c r="W34" s="439"/>
      <c r="X34" s="439"/>
      <c r="Y34" s="439"/>
      <c r="Z34" s="439"/>
      <c r="AA34" s="439"/>
      <c r="AB34" s="439"/>
      <c r="AC34" s="439"/>
      <c r="AD34" s="439"/>
      <c r="AE34" s="439"/>
      <c r="AF34" s="439"/>
      <c r="AG34" s="439"/>
      <c r="AH34" s="439"/>
      <c r="AI34" s="439"/>
      <c r="AJ34" s="439"/>
      <c r="AK34" s="439"/>
      <c r="AL34" s="439"/>
      <c r="AM34" s="439"/>
      <c r="AN34" s="110"/>
      <c r="AO34" s="32"/>
      <c r="AP34" s="32"/>
      <c r="AQ34" s="32"/>
    </row>
    <row r="35" spans="1:43" ht="16.899999999999999" customHeight="1" x14ac:dyDescent="0.2">
      <c r="A35" s="109"/>
      <c r="B35" s="437"/>
      <c r="C35" s="437"/>
      <c r="D35" s="437"/>
      <c r="E35" s="437"/>
      <c r="F35" s="437"/>
      <c r="G35" s="437"/>
      <c r="H35" s="437"/>
      <c r="I35" s="437"/>
      <c r="J35" s="437"/>
      <c r="K35" s="437"/>
      <c r="L35" s="437"/>
      <c r="M35" s="437"/>
      <c r="N35" s="437"/>
      <c r="O35" s="437"/>
      <c r="P35" s="437"/>
      <c r="Q35" s="437"/>
      <c r="R35" s="437"/>
      <c r="S35" s="437"/>
      <c r="T35" s="20"/>
      <c r="U35" s="20"/>
      <c r="V35" s="439"/>
      <c r="W35" s="439"/>
      <c r="X35" s="439"/>
      <c r="Y35" s="439"/>
      <c r="Z35" s="439"/>
      <c r="AA35" s="439"/>
      <c r="AB35" s="439"/>
      <c r="AC35" s="439"/>
      <c r="AD35" s="439"/>
      <c r="AE35" s="439"/>
      <c r="AF35" s="439"/>
      <c r="AG35" s="439"/>
      <c r="AH35" s="439"/>
      <c r="AI35" s="439"/>
      <c r="AJ35" s="439"/>
      <c r="AK35" s="439"/>
      <c r="AL35" s="439"/>
      <c r="AM35" s="439"/>
      <c r="AN35" s="110"/>
      <c r="AO35" s="32"/>
      <c r="AP35" s="32"/>
      <c r="AQ35" s="32"/>
    </row>
    <row r="36" spans="1:43" ht="13.5" customHeight="1" x14ac:dyDescent="0.2">
      <c r="B36" s="437"/>
      <c r="C36" s="437"/>
      <c r="D36" s="437"/>
      <c r="E36" s="437"/>
      <c r="F36" s="437"/>
      <c r="G36" s="437"/>
      <c r="H36" s="437"/>
      <c r="I36" s="437"/>
      <c r="J36" s="437"/>
      <c r="K36" s="437"/>
      <c r="L36" s="437"/>
      <c r="M36" s="437"/>
      <c r="N36" s="437"/>
      <c r="O36" s="437"/>
      <c r="P36" s="437"/>
      <c r="Q36" s="437"/>
      <c r="R36" s="437"/>
      <c r="S36" s="437"/>
      <c r="T36" s="20"/>
      <c r="U36" s="20"/>
      <c r="V36" s="439"/>
      <c r="W36" s="439"/>
      <c r="X36" s="439"/>
      <c r="Y36" s="439"/>
      <c r="Z36" s="439"/>
      <c r="AA36" s="439"/>
      <c r="AB36" s="439"/>
      <c r="AC36" s="439"/>
      <c r="AD36" s="439"/>
      <c r="AE36" s="439"/>
      <c r="AF36" s="439"/>
      <c r="AG36" s="439"/>
      <c r="AH36" s="439"/>
      <c r="AI36" s="439"/>
      <c r="AJ36" s="439"/>
      <c r="AK36" s="439"/>
      <c r="AL36" s="439"/>
      <c r="AM36" s="439"/>
    </row>
    <row r="37" spans="1:43" ht="27" customHeight="1" x14ac:dyDescent="0.2">
      <c r="B37" s="327" t="s">
        <v>382</v>
      </c>
      <c r="C37" s="328"/>
      <c r="D37" s="328"/>
      <c r="E37" s="328"/>
      <c r="F37" s="328"/>
      <c r="G37" s="328"/>
      <c r="H37" s="328"/>
      <c r="I37" s="328"/>
      <c r="J37" s="328"/>
      <c r="K37" s="328"/>
      <c r="L37" s="328"/>
      <c r="M37" s="328"/>
      <c r="N37" s="328"/>
      <c r="O37" s="328"/>
      <c r="P37" s="328"/>
      <c r="Q37" s="328"/>
      <c r="R37" s="328"/>
      <c r="S37" s="328"/>
      <c r="T37" s="328"/>
      <c r="U37" s="328"/>
      <c r="V37" s="440" t="s">
        <v>383</v>
      </c>
      <c r="W37" s="440"/>
      <c r="X37" s="440"/>
      <c r="Y37" s="440"/>
      <c r="Z37" s="440"/>
      <c r="AA37" s="440"/>
      <c r="AB37" s="440"/>
      <c r="AC37" s="440"/>
      <c r="AD37" s="440"/>
      <c r="AE37" s="440"/>
      <c r="AF37" s="440"/>
      <c r="AG37" s="440"/>
      <c r="AH37" s="440"/>
      <c r="AI37" s="440"/>
      <c r="AJ37" s="440"/>
      <c r="AK37" s="440"/>
      <c r="AL37" s="440"/>
      <c r="AM37" s="440"/>
    </row>
  </sheetData>
  <mergeCells count="15">
    <mergeCell ref="B28:S36"/>
    <mergeCell ref="V28:AM36"/>
    <mergeCell ref="V37:AM37"/>
    <mergeCell ref="B16:S16"/>
    <mergeCell ref="V16:AM16"/>
    <mergeCell ref="B18:S24"/>
    <mergeCell ref="V18:AM24"/>
    <mergeCell ref="B26:S26"/>
    <mergeCell ref="V26:AM26"/>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89"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rightToLeft="1" view="pageBreakPreview" zoomScale="110" zoomScaleSheetLayoutView="110" zoomScalePageLayoutView="85" workbookViewId="0">
      <selection activeCell="AT19" sqref="AT19"/>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42" t="s">
        <v>122</v>
      </c>
      <c r="B2" s="442"/>
      <c r="C2" s="442"/>
      <c r="D2" s="442"/>
      <c r="E2" s="442"/>
      <c r="F2" s="442"/>
      <c r="G2" s="442"/>
      <c r="H2" s="154"/>
      <c r="I2" s="154"/>
      <c r="J2" s="154"/>
      <c r="K2" s="154"/>
    </row>
    <row r="3" spans="1:11" s="1" customFormat="1" ht="21" customHeight="1" x14ac:dyDescent="0.2">
      <c r="A3" s="443" t="s">
        <v>328</v>
      </c>
      <c r="B3" s="443"/>
      <c r="C3" s="443"/>
      <c r="D3" s="443"/>
      <c r="E3" s="443"/>
      <c r="F3" s="443"/>
      <c r="G3" s="443"/>
      <c r="H3" s="155"/>
      <c r="I3" s="155"/>
      <c r="J3" s="155"/>
      <c r="K3" s="155"/>
    </row>
    <row r="4" spans="1:11" s="1" customFormat="1" ht="20.25" customHeight="1" x14ac:dyDescent="0.25">
      <c r="A4" s="444" t="s">
        <v>423</v>
      </c>
      <c r="B4" s="444"/>
      <c r="C4" s="444"/>
      <c r="D4" s="444"/>
      <c r="E4" s="444"/>
      <c r="F4" s="444"/>
      <c r="G4" s="444"/>
      <c r="H4" s="136"/>
      <c r="I4" s="136"/>
      <c r="J4" s="136"/>
      <c r="K4" s="136"/>
    </row>
    <row r="5" spans="1:11" s="1" customFormat="1" ht="20.25" customHeight="1" x14ac:dyDescent="0.2">
      <c r="A5" s="445" t="s">
        <v>424</v>
      </c>
      <c r="B5" s="445"/>
      <c r="C5" s="445"/>
      <c r="D5" s="445"/>
      <c r="E5" s="445"/>
      <c r="F5" s="445"/>
      <c r="G5" s="445"/>
      <c r="H5" s="137"/>
      <c r="I5" s="137"/>
      <c r="J5" s="137"/>
      <c r="K5" s="137"/>
    </row>
    <row r="6" spans="1:11" s="1" customFormat="1" ht="20.25" customHeight="1" x14ac:dyDescent="0.2">
      <c r="A6" s="141"/>
      <c r="B6" s="141"/>
      <c r="C6" s="141"/>
      <c r="D6" s="141"/>
      <c r="E6" s="141"/>
    </row>
    <row r="7" spans="1:11" s="9" customFormat="1" ht="21" customHeight="1" x14ac:dyDescent="0.2">
      <c r="A7" s="35" t="s">
        <v>0</v>
      </c>
      <c r="B7" s="10"/>
      <c r="C7" s="8"/>
      <c r="D7" s="8"/>
      <c r="E7" s="13"/>
      <c r="G7" s="3" t="s">
        <v>48</v>
      </c>
      <c r="K7" s="13"/>
    </row>
    <row r="8" spans="1:11" s="4" customFormat="1" ht="21" customHeight="1" x14ac:dyDescent="0.2">
      <c r="A8" s="446" t="s">
        <v>274</v>
      </c>
      <c r="B8" s="40" t="s">
        <v>126</v>
      </c>
      <c r="C8" s="40" t="s">
        <v>128</v>
      </c>
      <c r="D8" s="40" t="s">
        <v>1</v>
      </c>
      <c r="E8" s="40" t="s">
        <v>2</v>
      </c>
      <c r="F8" s="40" t="s">
        <v>3</v>
      </c>
      <c r="G8" s="448" t="s">
        <v>142</v>
      </c>
    </row>
    <row r="9" spans="1:11" s="4" customFormat="1" ht="36.75" customHeight="1" x14ac:dyDescent="0.2">
      <c r="A9" s="447"/>
      <c r="B9" s="41" t="s">
        <v>127</v>
      </c>
      <c r="C9" s="41" t="s">
        <v>129</v>
      </c>
      <c r="D9" s="41" t="s">
        <v>4</v>
      </c>
      <c r="E9" s="41" t="s">
        <v>5</v>
      </c>
      <c r="F9" s="41" t="s">
        <v>6</v>
      </c>
      <c r="G9" s="449"/>
    </row>
    <row r="10" spans="1:11" s="4" customFormat="1" ht="27" customHeight="1" x14ac:dyDescent="0.2">
      <c r="A10" s="163" t="s">
        <v>15</v>
      </c>
      <c r="B10" s="205">
        <v>2094195</v>
      </c>
      <c r="C10" s="205">
        <v>1832262</v>
      </c>
      <c r="D10" s="205">
        <v>1749951</v>
      </c>
      <c r="E10" s="205">
        <v>1748478</v>
      </c>
      <c r="F10" s="205">
        <v>82311</v>
      </c>
      <c r="G10" s="161" t="s">
        <v>16</v>
      </c>
    </row>
    <row r="11" spans="1:11" s="4" customFormat="1" ht="27" customHeight="1" x14ac:dyDescent="0.2">
      <c r="A11" s="164" t="s">
        <v>17</v>
      </c>
      <c r="B11" s="206">
        <v>823101</v>
      </c>
      <c r="C11" s="206">
        <v>590722</v>
      </c>
      <c r="D11" s="206">
        <v>373207</v>
      </c>
      <c r="E11" s="206">
        <v>371851</v>
      </c>
      <c r="F11" s="206">
        <v>217515</v>
      </c>
      <c r="G11" s="162" t="s">
        <v>18</v>
      </c>
    </row>
    <row r="12" spans="1:11" s="5" customFormat="1" ht="27" customHeight="1" x14ac:dyDescent="0.2">
      <c r="A12" s="147" t="s">
        <v>7</v>
      </c>
      <c r="B12" s="225">
        <f>SUM(B10:B11)</f>
        <v>2917296</v>
      </c>
      <c r="C12" s="225">
        <f>SUM(C10:C11)</f>
        <v>2422984</v>
      </c>
      <c r="D12" s="225">
        <f>SUM(D10:D11)</f>
        <v>2123158</v>
      </c>
      <c r="E12" s="225">
        <f>SUM(E10:E11)</f>
        <v>2120329</v>
      </c>
      <c r="F12" s="225">
        <f>SUM(F10:F11)</f>
        <v>299826</v>
      </c>
      <c r="G12" s="68" t="s">
        <v>8</v>
      </c>
    </row>
    <row r="13" spans="1:11" ht="12.75" x14ac:dyDescent="0.2">
      <c r="K13" s="292"/>
    </row>
    <row r="14" spans="1:11" ht="20.25" x14ac:dyDescent="0.2">
      <c r="A14" s="7"/>
      <c r="B14" s="292"/>
      <c r="C14" s="292"/>
      <c r="D14" s="292"/>
      <c r="E14" s="292"/>
      <c r="F14" s="292"/>
    </row>
    <row r="15" spans="1:11" ht="12.75" x14ac:dyDescent="0.2">
      <c r="A15" s="8"/>
    </row>
    <row r="16" spans="1:11" ht="12.75" x14ac:dyDescent="0.2">
      <c r="A16" s="8"/>
    </row>
    <row r="17" spans="1:1" ht="12.75" x14ac:dyDescent="0.2">
      <c r="A17" s="8"/>
    </row>
    <row r="18" spans="1:1" ht="12.75" x14ac:dyDescent="0.2">
      <c r="A18" s="8"/>
    </row>
    <row r="19" spans="1:1" ht="12.75" x14ac:dyDescent="0.2">
      <c r="A19" s="8"/>
    </row>
    <row r="20" spans="1:1" ht="12.75" x14ac:dyDescent="0.2">
      <c r="A20" s="8"/>
    </row>
    <row r="21" spans="1:1"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Second Quarter (Q2) 2023</EnglishTitle>
    <PublishingRollupImage xmlns="http://schemas.microsoft.com/sharepoint/v3" xsi:nil="true"/>
    <TaxCatchAll xmlns="b1657202-86a7-46c3-ba71-02bb0da5a392">
      <Value>735</Value>
      <Value>792</Value>
      <Value>755</Value>
      <Value>733</Value>
      <Value>734</Value>
      <Value>716</Value>
      <Value>715</Value>
      <Value>714</Value>
    </TaxCatchAll>
    <DocType xmlns="b1657202-86a7-46c3-ba71-02bb0da5a392">
      <Value>Publication</Value>
      <Value>Survey</Value>
    </DocType>
    <DocumentDescription xmlns="b1657202-86a7-46c3-ba71-02bb0da5a392">النشرة الفصلية - مسح القوى العاملة، الربع الثاني 2023</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LaborForce</TermName>
          <TermId xmlns="http://schemas.microsoft.com/office/infopath/2007/PartnerControls">cd32eb4a-166b-4727-bb0e-2b6b8d0348cc</TermId>
        </TermInfo>
        <TermInfo xmlns="http://schemas.microsoft.com/office/infopath/2007/PartnerControls">
          <TermName xmlns="http://schemas.microsoft.com/office/infopath/2007/PartnerControls">LaborForceSurvey</TermName>
          <TermId xmlns="http://schemas.microsoft.com/office/infopath/2007/PartnerControls">84eddffc-074f-495a-a705-4b6fce1a99d9</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Info xmlns="http://schemas.microsoft.com/office/infopath/2007/PartnerControls">
          <TermName xmlns="http://schemas.microsoft.com/office/infopath/2007/PartnerControls">Qatar</TermName>
          <TermId xmlns="http://schemas.microsoft.com/office/infopath/2007/PartnerControls">7dd625fb-5e26-4a0d-87ed-82285b0d7c4a</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s>
    </TaxKeywordTaxHTField>
    <Year xmlns="b1657202-86a7-46c3-ba71-02bb0da5a392">2023</Year>
    <PublishingStartDate xmlns="http://schemas.microsoft.com/sharepoint/v3">2024-05-05T18:00:00+00:00</PublishingStartDate>
    <Visible xmlns="b1657202-86a7-46c3-ba71-02bb0da5a392">true</Visible>
    <ArabicTitle xmlns="b1657202-86a7-46c3-ba71-02bb0da5a392">النشرة الفصلية - مسح القوى العاملة، الربع الثاني 2023</ArabicTitle>
    <DocPeriodicity xmlns="423524d6-f9d7-4b47-aadf-7b8f6888b7b0">Quarterly</DocPeriodicity>
    <DocumentDescription0 xmlns="423524d6-f9d7-4b47-aadf-7b8f6888b7b0">Quarterly Bulletin - Labor Force Survey, Second Quarter (Q2) 2023</Documen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2.xml><?xml version="1.0" encoding="utf-8"?>
<ds:datastoreItem xmlns:ds="http://schemas.openxmlformats.org/officeDocument/2006/customXml" ds:itemID="{C159061C-C471-4FB6-8478-85B39CE9EACB}">
  <ds:schemaRefs>
    <ds:schemaRef ds:uri="http://schemas.microsoft.com/office/2006/metadata/properties"/>
    <ds:schemaRef ds:uri="http://schemas.microsoft.com/sharepoint/v3"/>
    <ds:schemaRef ds:uri="b1657202-86a7-46c3-ba71-02bb0da5a392"/>
    <ds:schemaRef ds:uri="http://schemas.microsoft.com/office/infopath/2007/PartnerControls"/>
    <ds:schemaRef ds:uri="http://schemas.microsoft.com/office/2006/documentManagement/types"/>
    <ds:schemaRef ds:uri="http://purl.org/dc/elements/1.1/"/>
    <ds:schemaRef ds:uri="http://purl.org/dc/dcmitype/"/>
    <ds:schemaRef ds:uri="http://schemas.openxmlformats.org/package/2006/metadata/core-properties"/>
    <ds:schemaRef ds:uri="423524d6-f9d7-4b47-aadf-7b8f6888b7b0"/>
    <ds:schemaRef ds:uri="http://www.w3.org/XML/1998/namespace"/>
    <ds:schemaRef ds:uri="http://purl.org/dc/terms/"/>
  </ds:schemaRefs>
</ds:datastoreItem>
</file>

<file path=customXml/itemProps3.xml><?xml version="1.0" encoding="utf-8"?>
<ds:datastoreItem xmlns:ds="http://schemas.openxmlformats.org/officeDocument/2006/customXml" ds:itemID="{D18E5C1B-3AD2-4A30-996A-396C9F899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Figure 6</vt:lpstr>
      <vt:lpstr>12</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Second Quarter (Q2) 2022</dc:title>
  <dc:creator>Saber Abd El_Zaher</dc:creator>
  <cp:keywords>Qatar; Statistics; LaborForceSurvey; LaborForce; Social; Planning and Statistics Authority; Doha; PSA</cp:keywords>
  <cp:lastModifiedBy>Haysam Mohamed Wahid Hussein Sabet</cp:lastModifiedBy>
  <cp:lastPrinted>2023-11-14T12:57:34Z</cp:lastPrinted>
  <dcterms:created xsi:type="dcterms:W3CDTF">2013-04-23T08:46:36Z</dcterms:created>
  <dcterms:modified xsi:type="dcterms:W3CDTF">2023-11-16T09:54:17Z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792;#Social|b74b234b-0567-49c9-8b7a-a8f4f86a61e7;#715;#LaborForce|cd32eb4a-166b-4727-bb0e-2b6b8d0348cc;#716;#LaborForceSurvey|84eddffc-074f-495a-a705-4b6fce1a99d9;#755;#Doha|27987deb-6a8a-40ba-8503-1069d602c9f7;#733;#Qatar|7dd625fb-5e26-4a0d-87ed-82285b0d7c4a;#734;#PSA|81538984-2143-4d4b-a3ca-314b1950d5de;#735;#Planning and Statistics Authority|c62945ff-1054-4639-a689-03d3d18d28db</vt:lpwstr>
  </property>
  <property fmtid="{D5CDD505-2E9C-101B-9397-08002B2CF9AE}" pid="4" name="MSIP_Label_b33ec237-e1e4-470f-85d1-db9be2771dc4_Enabled">
    <vt:lpwstr>True</vt:lpwstr>
  </property>
  <property fmtid="{D5CDD505-2E9C-101B-9397-08002B2CF9AE}" pid="5" name="MSIP_Label_b33ec237-e1e4-470f-85d1-db9be2771dc4_SiteId">
    <vt:lpwstr>00b86465-1576-43ff-94bc-64cc47d3fd66</vt:lpwstr>
  </property>
  <property fmtid="{D5CDD505-2E9C-101B-9397-08002B2CF9AE}" pid="6" name="MSIP_Label_b33ec237-e1e4-470f-85d1-db9be2771dc4_Owner">
    <vt:lpwstr>M23223@mme.gov.qa</vt:lpwstr>
  </property>
  <property fmtid="{D5CDD505-2E9C-101B-9397-08002B2CF9AE}" pid="7" name="MSIP_Label_b33ec237-e1e4-470f-85d1-db9be2771dc4_SetDate">
    <vt:lpwstr>2021-07-02T16:22:40.9627112Z</vt:lpwstr>
  </property>
  <property fmtid="{D5CDD505-2E9C-101B-9397-08002B2CF9AE}" pid="8" name="MSIP_Label_b33ec237-e1e4-470f-85d1-db9be2771dc4_Name">
    <vt:lpwstr>Public عام</vt:lpwstr>
  </property>
  <property fmtid="{D5CDD505-2E9C-101B-9397-08002B2CF9AE}" pid="9" name="MSIP_Label_b33ec237-e1e4-470f-85d1-db9be2771dc4_Application">
    <vt:lpwstr>Microsoft Azure Information Protection</vt:lpwstr>
  </property>
  <property fmtid="{D5CDD505-2E9C-101B-9397-08002B2CF9AE}" pid="10" name="MSIP_Label_b33ec237-e1e4-470f-85d1-db9be2771dc4_ActionId">
    <vt:lpwstr>b094b8f6-cf75-40c7-8fc2-c6ad55b97947</vt:lpwstr>
  </property>
  <property fmtid="{D5CDD505-2E9C-101B-9397-08002B2CF9AE}" pid="11" name="MSIP_Label_b33ec237-e1e4-470f-85d1-db9be2771dc4_Extended_MSFT_Method">
    <vt:lpwstr>Automatic</vt:lpwstr>
  </property>
  <property fmtid="{D5CDD505-2E9C-101B-9397-08002B2CF9AE}" pid="12" name="Sensitivity">
    <vt:lpwstr>Public عام</vt:lpwstr>
  </property>
  <property fmtid="{D5CDD505-2E9C-101B-9397-08002B2CF9AE}" pid="13" name="CategoryDescription">
    <vt:lpwstr>Quarterly Bulletin - Labor Force Survey, Second Quarter (Q2) 2022</vt:lpwstr>
  </property>
</Properties>
</file>